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0" yWindow="45"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SOPS!$B$1:$L$159</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L94" i="1" l="1"/>
  <c r="J94" i="1"/>
  <c r="L159" i="1" l="1"/>
  <c r="J159" i="1"/>
  <c r="L154" i="1"/>
  <c r="J154" i="1"/>
  <c r="L150" i="1"/>
  <c r="J150" i="1"/>
  <c r="L146" i="1"/>
  <c r="J146" i="1"/>
  <c r="L142" i="1"/>
  <c r="J142" i="1"/>
  <c r="L138" i="1"/>
  <c r="J138" i="1"/>
  <c r="L134" i="1"/>
  <c r="J134" i="1"/>
  <c r="L130" i="1"/>
  <c r="J130" i="1"/>
  <c r="L126" i="1"/>
  <c r="J126" i="1"/>
  <c r="J123" i="1"/>
  <c r="L118" i="1"/>
  <c r="L123" i="1" s="1"/>
  <c r="J118" i="1"/>
  <c r="L114" i="1"/>
  <c r="J114" i="1"/>
  <c r="L106" i="1"/>
  <c r="J106" i="1"/>
  <c r="L102" i="1"/>
  <c r="J102" i="1"/>
  <c r="L98" i="1"/>
  <c r="J98" i="1"/>
  <c r="L90" i="1"/>
  <c r="J90" i="1"/>
  <c r="J111" i="1" s="1"/>
  <c r="L86" i="1"/>
  <c r="J86" i="1"/>
  <c r="L82" i="1"/>
  <c r="J82" i="1"/>
  <c r="L78" i="1"/>
  <c r="J78" i="1"/>
  <c r="L74" i="1"/>
  <c r="L111" i="1" s="1"/>
  <c r="J74" i="1"/>
  <c r="J71" i="1"/>
  <c r="L66" i="1"/>
  <c r="J66" i="1"/>
  <c r="L62" i="1"/>
  <c r="J62" i="1"/>
  <c r="L58" i="1"/>
  <c r="J58" i="1"/>
  <c r="L54" i="1"/>
  <c r="J54" i="1"/>
  <c r="L50" i="1"/>
  <c r="J50" i="1"/>
  <c r="L46" i="1"/>
  <c r="J46" i="1"/>
  <c r="L42" i="1"/>
  <c r="J42" i="1"/>
  <c r="L38" i="1"/>
  <c r="J38" i="1"/>
  <c r="L34" i="1"/>
  <c r="L71" i="1" s="1"/>
  <c r="J34" i="1"/>
  <c r="L30" i="1"/>
  <c r="J30" i="1"/>
  <c r="J27" i="1"/>
  <c r="L22" i="1"/>
  <c r="J22" i="1"/>
  <c r="L18" i="1"/>
  <c r="L27" i="1" s="1"/>
  <c r="J18" i="1"/>
  <c r="L14" i="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<sst xmlns="http://schemas.openxmlformats.org/spreadsheetml/2006/main" count="473" uniqueCount="240">
  <si>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</si>
  <si>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</si>
  <si>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</si>
  <si>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</si>
  <si>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</si>
  <si>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</si>
  <si>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</si>
  <si>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</si>
  <si>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</si>
  <si>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</si>
  <si>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</si>
  <si>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</si>
  <si>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</si>
  <si>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</si>
  <si>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</si>
  <si>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</si>
  <si>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</si>
  <si>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</si>
  <si>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</si>
  <si>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</si>
  <si>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</si>
  <si>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</si>
  <si>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</si>
  <si>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</si>
  <si>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</si>
  <si>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</si>
  <si>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</si>
  <si>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</si>
  <si>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</si>
  <si>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</si>
  <si>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</si>
  <si>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</si>
  <si>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</si>
  <si>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</si>
  <si>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</si>
  <si>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</si>
  <si>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</si>
  <si>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</si>
  <si>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</si>
  <si>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</si>
  <si>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</si>
  <si>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</si>
  <si>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</si>
  <si>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</si>
  <si>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</si>
  <si>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</si>
  <si>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</si>
  <si>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</si>
  <si>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</si>
  <si>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</si>
  <si>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</si>
  <si>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</si>
  <si>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</si>
  <si>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</si>
  <si>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</si>
  <si>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</si>
  <si>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</si>
  <si>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</si>
  <si>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</si>
  <si>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</si>
  <si>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</si>
  <si>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</si>
  <si>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</si>
  <si>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</si>
  <si>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</si>
  <si>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</si>
  <si>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</si>
  <si>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</si>
  <si>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</si>
  <si>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</si>
  <si>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</si>
  <si>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</si>
  <si>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</si>
  <si>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</si>
  <si>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</si>
  <si>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</si>
  <si>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</si>
  <si>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</si>
  <si>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</si>
  <si>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</si>
  <si>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</si>
  <si>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</si>
  <si>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</si>
  <si>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</si>
  <si>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</si>
  <si>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</si>
  <si>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</si>
  <si>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</si>
  <si>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</si>
  <si>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</si>
  <si>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</si>
  <si>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</si>
  <si>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</si>
  <si>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</si>
  <si>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</si>
  <si>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</si>
  <si>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</si>
  <si>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</si>
  <si>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</si>
  <si>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</si>
  <si>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</si>
  <si>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</si>
  <si>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</si>
  <si>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</si>
  <si>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</si>
  <si>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</si>
  <si>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</si>
  <si>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</si>
  <si>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</si>
  <si>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</si>
  <si>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</si>
  <si>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</si>
  <si>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07-13-01</t>
  </si>
  <si>
    <t>ŽST Praha Horní Počernice, železniční přejezd v ev km 20,043</t>
  </si>
  <si>
    <t>1.3.2019</t>
  </si>
  <si>
    <t>7.10.2022</t>
  </si>
  <si>
    <t>D</t>
  </si>
  <si>
    <t>Díl:</t>
  </si>
  <si>
    <t>015</t>
  </si>
  <si>
    <t>Poplatky za likvidaci odpadů</t>
  </si>
  <si>
    <t xml:space="preserve">P </t>
  </si>
  <si>
    <t>015140</t>
  </si>
  <si>
    <t>OTSKP-SPK+ŽS 2018</t>
  </si>
  <si>
    <t>POPLATKY ZA LIKVIDACŮ ODPADŮ NEKONTAMINOVANÝCH - 17 01 01  BETON Z DEMOLIC OBJEKTŮ, ZÁKLADŮ TV</t>
  </si>
  <si>
    <t>T</t>
  </si>
  <si>
    <t>1: 26,66; dle VK/20</t>
  </si>
  <si>
    <t>Technická specifikace položky odpovídá příslušné cenové soustavě</t>
  </si>
  <si>
    <t>015130</t>
  </si>
  <si>
    <t>POPLATKY ZA LIKVIDACŮ ODPADŮ NEKONTAMINOVANÝCH - 17 03 02  VYBOURANÝ ASFALTOVÝ BETON BEZ DEHTU</t>
  </si>
  <si>
    <t>1: 51,048; dle VK/21</t>
  </si>
  <si>
    <t>015111</t>
  </si>
  <si>
    <t>POPLATKY ZA LIKVIDACŮ ODPADŮ NEKONTAMINOVANÝCH - 17 05 04  VYTĚŽENÉ ZEMINY A HORNINY -  I. TŘÍDA - TĚŽITELNOSTI</t>
  </si>
  <si>
    <t>1: 77,7*0,1*1,8; dle VK/6, přepočet na tuny_x000D_
2: alternativně záměna za zeminu spodku- využití v tělese nástupiště</t>
  </si>
  <si>
    <t>50</t>
  </si>
  <si>
    <t>Komunikace</t>
  </si>
  <si>
    <t>574A34</t>
  </si>
  <si>
    <t>ASFALTOVÝ BETON PRO OBRUSNÉ VRSTVY ACO 11+, 11S TL. 40MM</t>
  </si>
  <si>
    <t>M2</t>
  </si>
  <si>
    <t>1: 123,21; dle VK/11</t>
  </si>
  <si>
    <t>572213</t>
  </si>
  <si>
    <t>SPOJOVACÍ POSTŘIK Z EMULZE DO 0,5KG/M2</t>
  </si>
  <si>
    <t>1: 246,42; dle VK/12</t>
  </si>
  <si>
    <t>574C56</t>
  </si>
  <si>
    <t>ASFALTOVÝ BETON PRO LOŽNÍ VRSTVY ACL 16+, 16S TL. 60MM</t>
  </si>
  <si>
    <t>1: 123,21; dle VK/13</t>
  </si>
  <si>
    <t>572121</t>
  </si>
  <si>
    <t>INFILTRAČNÍ POSTŘIK ASFALTOVÝ DO 1,0KG/M2</t>
  </si>
  <si>
    <t>1: 123,21; dle VK/14</t>
  </si>
  <si>
    <t>574E46</t>
  </si>
  <si>
    <t>ASFALTOVÝ BETON PRO PODKLADNÍ VRSTVY ACP 16+, 16S TL. 50MM</t>
  </si>
  <si>
    <t>1: 123,21; dle VK/15</t>
  </si>
  <si>
    <t>562131</t>
  </si>
  <si>
    <t>VOZOVKOVÉ VRSTVY Z MATERIÁLŮ STABIL CEMENTEM TŘ I TL DO 150MM</t>
  </si>
  <si>
    <t>1: 123,21; dle VK/16</t>
  </si>
  <si>
    <t>56330</t>
  </si>
  <si>
    <t>VOZOVKOVÉ VRSTVY ZE ŠTĚRKODRTI</t>
  </si>
  <si>
    <t>M3</t>
  </si>
  <si>
    <t>1: 123,21*0,22; dle VK/17, převod na m3</t>
  </si>
  <si>
    <t>582611</t>
  </si>
  <si>
    <t>KRYTY Z BETON DLAŽDIC SE ZÁMKEM ŠEDÝCH TL 60MM DO LOŽE Z KAM</t>
  </si>
  <si>
    <t>1: 5,0+31,40;dle VK/19+20</t>
  </si>
  <si>
    <t>56332</t>
  </si>
  <si>
    <t>VOZOVKOVÉ VRSTVY ZE ŠTĚRKODRTI TL. DO 100MM</t>
  </si>
  <si>
    <t>1: 31,40*0,1; dle VK/22, frakce 8/16</t>
  </si>
  <si>
    <t>58920</t>
  </si>
  <si>
    <t>VÝPLŇ SPAR MODIFIKOVANÝM ASFALTEM</t>
  </si>
  <si>
    <t>M</t>
  </si>
  <si>
    <t>1: 8,5; dle VK/18</t>
  </si>
  <si>
    <t>90</t>
  </si>
  <si>
    <t>Ostatní konstrukce a práce</t>
  </si>
  <si>
    <t>917211</t>
  </si>
  <si>
    <t>ZÁHONOVÉ OBRUBY Z BETONOVÝCH OBRUBNÍKŮ ŠÍŘ 50MM</t>
  </si>
  <si>
    <t>1: 18,10; dle VK/23</t>
  </si>
  <si>
    <t>917224</t>
  </si>
  <si>
    <t>SILNIČNÍ A CHODNÍKOVÉ OBRUBY Z BETONOVÝCH OBRUBNÍKŮ ŠÍŘ 150MM</t>
  </si>
  <si>
    <t>1: 39,89; dle VK/24</t>
  </si>
  <si>
    <t>919112</t>
  </si>
  <si>
    <t>ŘEZÁNÍ ASFALTOVÉHO KRYTU VOZOVEK TL DO 100MM</t>
  </si>
  <si>
    <t>1: 8,50; dle VK/18</t>
  </si>
  <si>
    <t>914934</t>
  </si>
  <si>
    <t>SLOUPKY A STOJKY DZ Z HLINÍK TRUBEK ZABET DOD, MONT, DEMONT</t>
  </si>
  <si>
    <t>KUS</t>
  </si>
  <si>
    <t>914161</t>
  </si>
  <si>
    <t>DOPRAVNÍ ZNAČKY ZÁKLADNÍ VELIKOSTI HLINÍKOVÉ FÓLIE TŘ 1 - DODÁVKA A MONTÁŽ</t>
  </si>
  <si>
    <t>915111</t>
  </si>
  <si>
    <t>VODOROVNÉ DOPRAVNÍ ZNAČENÍ BARVOU HLADKÉ - DODÁVKA A POKLÁDKA</t>
  </si>
  <si>
    <t>1: 29,3*0,25; dle VK/27</t>
  </si>
  <si>
    <t>935111</t>
  </si>
  <si>
    <t>ŠTĚRBINOVÉ ŽLABY Z BETONOVÝCH DÍLCŮ ŠÍŘ DO 400MM VÝŠ DO 500MM BEZ OBRUBY</t>
  </si>
  <si>
    <t>1: 8,5; dle VK/9, včetně VK/10 a včetně zemních prací</t>
  </si>
  <si>
    <t>935412</t>
  </si>
  <si>
    <t>ŽLABY A RIGOLY Z BETONOVÝCH ŽLABOVEK ŠÍŘKY DO 600 MM DO BETONU</t>
  </si>
  <si>
    <t>1: 5,08; dle VK/10a</t>
  </si>
  <si>
    <t>92</t>
  </si>
  <si>
    <t>Doplňující konstrukce a práce na železnici</t>
  </si>
  <si>
    <t>921112</t>
  </si>
  <si>
    <t>ŽELEZNIČNÍ PŘEJEZD CELOPRYŽOVÝ NA BETONOVÝCH PRAŽCÍCH</t>
  </si>
  <si>
    <t>1: 72,55; dle VK/7</t>
  </si>
  <si>
    <t>R921112atyp</t>
  </si>
  <si>
    <t>R 201</t>
  </si>
  <si>
    <t>ŽELEZNIČNÍ PŘEJEZD CELOPRYŽOVÝ NA BETONOVÝCH PRAŽCÍCH, atypické vnější panely</t>
  </si>
  <si>
    <t>1: 20,20; dle VK/8</t>
  </si>
  <si>
    <t>96</t>
  </si>
  <si>
    <t>Bourání a demontáže</t>
  </si>
  <si>
    <t>965321</t>
  </si>
  <si>
    <t>ROZEBRÁNÍ PŘEJEZDU, PŘECHODU OSTATNÍCH</t>
  </si>
  <si>
    <t>1: 67,50; dle VK/1</t>
  </si>
  <si>
    <t>965322</t>
  </si>
  <si>
    <t>ROZEBRÁNÍ PŘEJEZDU, PŘECHODU OSTATNÍCH - ODVOZ (NA LIKVIDACI ODPADŮ NEBO JINÉ URČENÉ MÍSTO)</t>
  </si>
  <si>
    <t>TKM</t>
  </si>
  <si>
    <t>1: 27*2*1,25*0,2*2,4*9; dle VK/1, šířka přejezdu 3 m, délka 27m,  tl. panelů 0,15 m, objem. hmotnost 2,4 t/m3, RS Klíčov 9 km</t>
  </si>
  <si>
    <t>113136</t>
  </si>
  <si>
    <t>ODSTRANĚNÍ KRYTU ZPEVNĚNÝCH PLOCH S ASFALT POJIVEM, ODVOZ DO 12KM</t>
  </si>
  <si>
    <t>1: 77,7*0,1; dle VK/5, tl. 0,1 m, na RS Klíčov 9 km</t>
  </si>
  <si>
    <t>113326</t>
  </si>
  <si>
    <t>ODSTRAN PODKL ZPEVNĚNÝCH PLOCH Z KAMENIVA NESTMEL, ODVOZ DO 12KM</t>
  </si>
  <si>
    <t>1: 77,7*0,1; dle VK/6, přepočet na m3, skládka Nehvizdy 11 km_x000D_
3: alternativně záměna za zeminu spodku- využití v tělese nástupiště</t>
  </si>
  <si>
    <t>914123</t>
  </si>
  <si>
    <t>DOPRAVNÍ ZNAČKY ZÁKLADNÍ VELIKOSTI OCELOVÉ FÓLIE TŘ 1 - DEMONTÁŽ</t>
  </si>
  <si>
    <t>1: 1; dle VK/2</t>
  </si>
  <si>
    <t>914913</t>
  </si>
  <si>
    <t>SLOUPKY A STOJKY DZ Z OCEL TRUBEK ZABETON DEMONTÁŽ</t>
  </si>
  <si>
    <t>1: 1; dle VK/2, základ na RS Klíčov 9 km, sloupek Kovošrot Dolní Měcholupy 13 km</t>
  </si>
  <si>
    <t>113166</t>
  </si>
  <si>
    <t>ODSTRANĚNÍ KRYTU ZPEVNĚNÝCH PLOCH ZE SILNIČNÍCH DÍLCŮ, ODVOZ DO 12KM</t>
  </si>
  <si>
    <t>1: 60*0,15; dle VK/3, na RS Klíčov 9 km</t>
  </si>
  <si>
    <t>113186</t>
  </si>
  <si>
    <t>ODSTRANĚNÍ KRYTU ZPEVNĚNÝCH PLOCH Z DLAŽDIC, ODVOZ DO 12KM</t>
  </si>
  <si>
    <t>1: 17*0,1; dle VK/4, přepočet na m3, na RS Klíčov 9 km</t>
  </si>
  <si>
    <t>Celkem za 015</t>
  </si>
  <si>
    <t>Celkem za 50</t>
  </si>
  <si>
    <t>Celkem za 90</t>
  </si>
  <si>
    <t>Celkem za 92</t>
  </si>
  <si>
    <t>Celkem za 96</t>
  </si>
  <si>
    <t>1: 3; dle VK/25  oprava1 23.5.2019</t>
  </si>
  <si>
    <t>oprava1 23.5.2019</t>
  </si>
  <si>
    <t>1: 6; dle VK/26 a, oprava1 23.5.2019</t>
  </si>
  <si>
    <t>1: 10; dle VK/26c, nová položka v rámci oprava1 23.5.2019</t>
  </si>
  <si>
    <t>91797</t>
  </si>
  <si>
    <t>ZPOMALOVACÍ PRAHY Z PLASTŮ</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</si>
</sst>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CE"/>
      <charset val="238"/>
    </font>
    <font>
      <b/>
      <sz val="10"/>
      <color rgb="FFFF0000"/>
      <name val="Arial"/>
      <family val="2"/>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44" fillId="0" borderId="54" xfId="0" applyNumberFormat="1" applyFont="1" applyFill="1" applyBorder="1" applyAlignment="1" applyProtection="1">
      <alignment vertical="center" wrapText="1"/>
      <protection locked="0"/>
    </xf>
    <xf numFmtId="167" fontId="44" fillId="0" borderId="1" xfId="0" applyNumberFormat="1" applyFont="1" applyFill="1" applyBorder="1" applyAlignment="1" applyProtection="1">
      <alignment horizontal="center" vertical="center" wrapText="1"/>
      <protection locked="0"/>
    </xf>
    <xf numFmtId="14" fontId="45" fillId="3" borderId="49" xfId="0" applyNumberFormat="1" applyFont="1" applyFill="1" applyBorder="1" applyAlignment="1" applyProtection="1">
      <alignment vertical="center"/>
      <protection locked="0"/>
    </xf>
    <xf numFmtId="0" fontId="46" fillId="0" borderId="0" xfId="0" applyFont="1" applyAlignment="1" applyProtection="1">
      <alignment vertical="center"/>
      <protection hidden="1"/>
    </xf>
    <xf numFmtId="0" fontId="44" fillId="0" borderId="57" xfId="0" applyFont="1" applyFill="1" applyBorder="1" applyAlignment="1" applyProtection="1">
      <alignment vertical="center" wrapText="1"/>
      <protection locked="0"/>
    </xf>
    <xf numFmtId="49" fontId="44" fillId="0" borderId="1" xfId="0" applyNumberFormat="1" applyFont="1" applyFill="1" applyBorder="1" applyAlignment="1" applyProtection="1">
      <alignment vertical="center" wrapText="1"/>
      <protection locked="0"/>
    </xf>
    <xf numFmtId="49" fontId="44" fillId="0" borderId="1" xfId="0" applyNumberFormat="1" applyFont="1" applyFill="1" applyBorder="1" applyAlignment="1" applyProtection="1">
      <alignment horizontal="center" vertical="center" wrapText="1"/>
      <protection locked="0"/>
    </xf>
    <xf numFmtId="4" fontId="44" fillId="0" borderId="1" xfId="0" applyNumberFormat="1" applyFont="1" applyFill="1" applyBorder="1" applyAlignment="1" applyProtection="1">
      <alignment horizontal="right" vertical="center"/>
      <protection locked="0"/>
    </xf>
    <xf numFmtId="4" fontId="44" fillId="0" borderId="62" xfId="0" applyNumberFormat="1" applyFont="1" applyFill="1" applyBorder="1" applyAlignment="1" applyProtection="1">
      <alignment horizontal="right" vertical="center"/>
      <protection locked="0"/>
    </xf>
    <xf numFmtId="0" fontId="44" fillId="0" borderId="56" xfId="0" applyFont="1" applyFill="1" applyBorder="1" applyAlignment="1" applyProtection="1">
      <alignment vertical="center" wrapText="1"/>
      <protection locked="0"/>
    </xf>
    <xf numFmtId="49" fontId="44" fillId="0" borderId="0" xfId="0" applyNumberFormat="1" applyFont="1" applyFill="1" applyBorder="1" applyAlignment="1" applyProtection="1">
      <alignment vertical="center" wrapText="1"/>
      <protection locked="0"/>
    </xf>
    <xf numFmtId="49" fontId="44" fillId="0" borderId="0" xfId="0" applyNumberFormat="1" applyFont="1" applyFill="1" applyBorder="1" applyAlignment="1" applyProtection="1">
      <alignment horizontal="center" vertical="center" wrapText="1"/>
      <protection locked="0"/>
    </xf>
    <xf numFmtId="167" fontId="44" fillId="0" borderId="0" xfId="0" applyNumberFormat="1" applyFont="1" applyFill="1" applyBorder="1" applyAlignment="1" applyProtection="1">
      <alignment horizontal="center" vertical="center" wrapText="1"/>
      <protection locked="0"/>
    </xf>
    <xf numFmtId="4" fontId="44" fillId="0" borderId="0" xfId="0" applyNumberFormat="1" applyFont="1" applyFill="1" applyBorder="1" applyAlignment="1" applyProtection="1">
      <alignment horizontal="right" vertical="center"/>
      <protection locked="0"/>
    </xf>
    <xf numFmtId="4" fontId="44"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4"/>
  <sheetViews>
    <sheetView showGridLines="0" tabSelected="1" view="pageBreakPreview" zoomScale="85" zoomScaleNormal="85" zoomScaleSheetLayoutView="85" workbookViewId="0">
      <pane ySplit="12" topLeftCell="A79" activePane="bottomLeft" state="frozen"/>
      <selection activeCell="B1" sqref="B1"/>
      <selection pane="bottomLeft" activeCell="F95" sqref="F95"/>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4" t="s">
        <v>82</v>
      </c>
      <c r="C1" s="185"/>
      <c r="D1" s="185"/>
      <c r="E1" s="185"/>
      <c r="F1" s="185"/>
      <c r="G1" s="185"/>
      <c r="H1" s="185"/>
      <c r="I1" s="92"/>
      <c r="J1" s="93"/>
      <c r="K1" s="42"/>
      <c r="L1" s="43" t="str">
        <f>D3</f>
        <v>SO 07-13-01</v>
      </c>
    </row>
    <row r="2" spans="1:15" s="13" customFormat="1" ht="57" customHeight="1" thickTop="1" thickBot="1" x14ac:dyDescent="0.3">
      <c r="B2" s="186" t="s">
        <v>10</v>
      </c>
      <c r="C2" s="187"/>
      <c r="D2" s="94"/>
      <c r="E2" s="46"/>
      <c r="F2" s="28" t="s">
        <v>108</v>
      </c>
      <c r="G2" s="44"/>
      <c r="H2" s="45"/>
      <c r="I2" s="188" t="s">
        <v>25</v>
      </c>
      <c r="J2" s="189"/>
      <c r="K2" s="164">
        <f>ROUND(SUBTOTAL(9,L13:L159),2)</f>
        <v>0</v>
      </c>
      <c r="L2" s="165"/>
    </row>
    <row r="3" spans="1:15" s="13" customFormat="1" ht="42.75" customHeight="1" thickTop="1" thickBot="1" x14ac:dyDescent="0.3">
      <c r="B3" s="95" t="s">
        <v>30</v>
      </c>
      <c r="C3" s="96"/>
      <c r="D3" s="97" t="s">
        <v>112</v>
      </c>
      <c r="E3" s="30"/>
      <c r="F3" s="29" t="s">
        <v>113</v>
      </c>
      <c r="G3" s="98"/>
      <c r="H3" s="99"/>
      <c r="I3" s="100"/>
      <c r="J3" s="101"/>
      <c r="K3" s="151"/>
      <c r="L3" s="152"/>
    </row>
    <row r="4" spans="1:15" s="13" customFormat="1" ht="18" customHeight="1" thickTop="1" x14ac:dyDescent="0.25">
      <c r="B4" s="170" t="s">
        <v>19</v>
      </c>
      <c r="C4" s="171"/>
      <c r="D4" s="154"/>
      <c r="E4" s="4" t="s">
        <v>38</v>
      </c>
      <c r="F4" s="41" t="s">
        <v>34</v>
      </c>
      <c r="G4" s="39"/>
      <c r="H4" s="40"/>
      <c r="I4" s="181" t="s">
        <v>28</v>
      </c>
      <c r="J4" s="182"/>
      <c r="K4" s="2">
        <v>824</v>
      </c>
      <c r="L4" s="3">
        <v>30</v>
      </c>
    </row>
    <row r="5" spans="1:15" s="13" customFormat="1" ht="18" customHeight="1" x14ac:dyDescent="0.25">
      <c r="B5" s="102" t="s">
        <v>26</v>
      </c>
      <c r="C5" s="103"/>
      <c r="D5" s="103"/>
      <c r="E5" s="4" t="s">
        <v>27</v>
      </c>
      <c r="F5" s="172" t="str">
        <f>IF((E5="Stádium 2"),"  Dokumentace pro územní řízení - DUR",(IF((E5="Stádium 3"),"  Projektová dokumentace (DOS/DSP)","")))</f>
        <v xml:space="preserve">  Projektová dokumentace (DOS/DSP)</v>
      </c>
      <c r="G5" s="172"/>
      <c r="H5" s="173"/>
      <c r="I5" s="153" t="s">
        <v>20</v>
      </c>
      <c r="J5" s="154"/>
      <c r="K5" s="5" t="s">
        <v>109</v>
      </c>
      <c r="L5" s="48"/>
    </row>
    <row r="6" spans="1:15" s="13" customFormat="1" ht="18" customHeight="1" x14ac:dyDescent="0.2">
      <c r="B6" s="102" t="s">
        <v>18</v>
      </c>
      <c r="C6" s="103"/>
      <c r="D6" s="103"/>
      <c r="E6" s="4" t="s">
        <v>81</v>
      </c>
      <c r="F6" s="155"/>
      <c r="G6" s="155"/>
      <c r="H6" s="156"/>
      <c r="I6" s="153" t="s">
        <v>21</v>
      </c>
      <c r="J6" s="154"/>
      <c r="K6" s="5" t="s">
        <v>110</v>
      </c>
      <c r="L6" s="48"/>
      <c r="O6" s="52"/>
    </row>
    <row r="7" spans="1:15" s="13" customFormat="1" ht="18" customHeight="1" x14ac:dyDescent="0.2">
      <c r="B7" s="174" t="s">
        <v>22</v>
      </c>
      <c r="C7" s="175"/>
      <c r="D7" s="175"/>
      <c r="E7" s="104" t="s">
        <v>114</v>
      </c>
      <c r="F7" s="157" t="s">
        <v>17</v>
      </c>
      <c r="G7" s="158"/>
      <c r="H7" s="159"/>
      <c r="I7" s="180" t="s">
        <v>24</v>
      </c>
      <c r="J7" s="171"/>
      <c r="K7" s="47">
        <v>2018</v>
      </c>
      <c r="L7" s="49"/>
      <c r="O7" s="53"/>
    </row>
    <row r="8" spans="1:15" s="13" customFormat="1" ht="19.5" customHeight="1" thickBot="1" x14ac:dyDescent="0.3">
      <c r="B8" s="160" t="s">
        <v>23</v>
      </c>
      <c r="C8" s="161"/>
      <c r="D8" s="161"/>
      <c r="E8" s="105" t="s">
        <v>115</v>
      </c>
      <c r="F8" s="19" t="s">
        <v>98</v>
      </c>
      <c r="G8" s="162" t="s">
        <v>111</v>
      </c>
      <c r="H8" s="163"/>
      <c r="I8" s="183" t="s">
        <v>16</v>
      </c>
      <c r="J8" s="175"/>
      <c r="K8" s="192">
        <v>43608</v>
      </c>
      <c r="L8" s="50"/>
      <c r="N8" s="193" t="s">
        <v>235</v>
      </c>
    </row>
    <row r="9" spans="1:15" s="13" customFormat="1" ht="9.75" customHeight="1" x14ac:dyDescent="0.25">
      <c r="B9" s="178" t="str">
        <f>F2</f>
        <v>Optimalizace traťového úseku Mstětice (mimo) - Praha-Vysočany (včetně)</v>
      </c>
      <c r="C9" s="179"/>
      <c r="D9" s="179"/>
      <c r="E9" s="179"/>
      <c r="F9" s="179"/>
      <c r="G9" s="179"/>
      <c r="H9" s="179"/>
      <c r="I9" s="179"/>
      <c r="J9" s="179"/>
      <c r="K9" s="20" t="str">
        <f>$I$5</f>
        <v>ISPROFIN:</v>
      </c>
      <c r="L9" s="51" t="str">
        <f>K5</f>
        <v>327 321 4901</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95</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6" t="s">
        <v>15</v>
      </c>
      <c r="L12" s="67" t="s">
        <v>4</v>
      </c>
    </row>
    <row r="13" spans="1:15" s="68" customFormat="1" x14ac:dyDescent="0.2">
      <c r="A13" s="68" t="s">
        <v>116</v>
      </c>
      <c r="B13" s="106" t="s">
        <v>117</v>
      </c>
      <c r="C13" s="107" t="s">
        <v>118</v>
      </c>
      <c r="D13" s="107"/>
      <c r="E13" s="107"/>
      <c r="F13" s="107" t="s">
        <v>119</v>
      </c>
      <c r="G13" s="107"/>
      <c r="H13" s="108"/>
      <c r="I13" s="108"/>
      <c r="J13" s="108"/>
      <c r="K13" s="82"/>
      <c r="L13" s="83"/>
      <c r="M13" s="70"/>
    </row>
    <row r="14" spans="1:15" s="68" customFormat="1" ht="22.5" x14ac:dyDescent="0.2">
      <c r="A14" s="68" t="s">
        <v>120</v>
      </c>
      <c r="B14" s="109">
        <v>27</v>
      </c>
      <c r="C14" s="110" t="s">
        <v>121</v>
      </c>
      <c r="D14" s="110"/>
      <c r="E14" s="110" t="s">
        <v>122</v>
      </c>
      <c r="F14" s="80" t="s">
        <v>123</v>
      </c>
      <c r="G14" s="110" t="s">
        <v>124</v>
      </c>
      <c r="H14" s="111">
        <v>26.66</v>
      </c>
      <c r="I14" s="111"/>
      <c r="J14" s="111" t="str">
        <f>IF(ISNUMBER(I14),ROUND(H14*I14,3),"")</f>
        <v/>
      </c>
      <c r="K14" s="84"/>
      <c r="L14" s="78">
        <f>ROUND(H14*K14,2)</f>
        <v>0</v>
      </c>
      <c r="M14" s="70"/>
    </row>
    <row r="15" spans="1:15" s="68" customFormat="1" x14ac:dyDescent="0.2">
      <c r="A15" s="68" t="s">
        <v>5</v>
      </c>
      <c r="B15" s="112"/>
      <c r="C15" s="113"/>
      <c r="D15" s="113"/>
      <c r="E15" s="113"/>
      <c r="F15" s="80"/>
      <c r="G15" s="113"/>
      <c r="H15" s="114"/>
      <c r="I15" s="114"/>
      <c r="J15" s="114"/>
      <c r="K15" s="85"/>
      <c r="L15" s="79"/>
      <c r="M15" s="70"/>
    </row>
    <row r="16" spans="1:15" s="68" customFormat="1" x14ac:dyDescent="0.2">
      <c r="A16" s="68" t="s">
        <v>7</v>
      </c>
      <c r="B16" s="112"/>
      <c r="C16" s="113"/>
      <c r="D16" s="113"/>
      <c r="E16" s="113"/>
      <c r="F16" s="80" t="s">
        <v>125</v>
      </c>
      <c r="G16" s="113"/>
      <c r="H16" s="114"/>
      <c r="I16" s="114"/>
      <c r="J16" s="114"/>
      <c r="K16" s="85"/>
      <c r="L16" s="79"/>
      <c r="M16" s="70"/>
    </row>
    <row r="17" spans="1:13" s="68" customFormat="1" x14ac:dyDescent="0.2">
      <c r="A17" s="68" t="s">
        <v>8</v>
      </c>
      <c r="B17" s="112"/>
      <c r="C17" s="113"/>
      <c r="D17" s="113"/>
      <c r="E17" s="113"/>
      <c r="F17" s="80" t="s">
        <v>126</v>
      </c>
      <c r="G17" s="113"/>
      <c r="H17" s="114"/>
      <c r="I17" s="114"/>
      <c r="J17" s="114"/>
      <c r="K17" s="85"/>
      <c r="L17" s="79"/>
      <c r="M17" s="70"/>
    </row>
    <row r="18" spans="1:13" s="68" customFormat="1" ht="22.5" x14ac:dyDescent="0.2">
      <c r="A18" s="68" t="s">
        <v>120</v>
      </c>
      <c r="B18" s="109">
        <v>28</v>
      </c>
      <c r="C18" s="110" t="s">
        <v>127</v>
      </c>
      <c r="D18" s="110"/>
      <c r="E18" s="110" t="s">
        <v>122</v>
      </c>
      <c r="F18" s="80" t="s">
        <v>128</v>
      </c>
      <c r="G18" s="110" t="s">
        <v>124</v>
      </c>
      <c r="H18" s="111">
        <v>51.048000000000002</v>
      </c>
      <c r="I18" s="111"/>
      <c r="J18" s="111" t="str">
        <f>IF(ISNUMBER(I18),ROUND(H18*I18,3),"")</f>
        <v/>
      </c>
      <c r="K18" s="84"/>
      <c r="L18" s="78">
        <f>ROUND(H18*K18,2)</f>
        <v>0</v>
      </c>
      <c r="M18" s="70"/>
    </row>
    <row r="19" spans="1:13" s="68" customFormat="1" x14ac:dyDescent="0.2">
      <c r="A19" s="68" t="s">
        <v>5</v>
      </c>
      <c r="B19" s="112"/>
      <c r="C19" s="113"/>
      <c r="D19" s="113"/>
      <c r="E19" s="113"/>
      <c r="F19" s="80"/>
      <c r="G19" s="113"/>
      <c r="H19" s="114"/>
      <c r="I19" s="114"/>
      <c r="J19" s="114"/>
      <c r="K19" s="85"/>
      <c r="L19" s="79"/>
      <c r="M19" s="70"/>
    </row>
    <row r="20" spans="1:13" s="68" customFormat="1" x14ac:dyDescent="0.2">
      <c r="A20" s="68" t="s">
        <v>7</v>
      </c>
      <c r="B20" s="112"/>
      <c r="C20" s="113"/>
      <c r="D20" s="113"/>
      <c r="E20" s="113"/>
      <c r="F20" s="80" t="s">
        <v>129</v>
      </c>
      <c r="G20" s="113"/>
      <c r="H20" s="114"/>
      <c r="I20" s="114"/>
      <c r="J20" s="114"/>
      <c r="K20" s="85"/>
      <c r="L20" s="79"/>
      <c r="M20" s="70"/>
    </row>
    <row r="21" spans="1:13" s="68" customFormat="1" x14ac:dyDescent="0.2">
      <c r="A21" s="68" t="s">
        <v>8</v>
      </c>
      <c r="B21" s="112"/>
      <c r="C21" s="113"/>
      <c r="D21" s="113"/>
      <c r="E21" s="113"/>
      <c r="F21" s="80" t="s">
        <v>126</v>
      </c>
      <c r="G21" s="113"/>
      <c r="H21" s="114"/>
      <c r="I21" s="114"/>
      <c r="J21" s="114"/>
      <c r="K21" s="85"/>
      <c r="L21" s="79"/>
      <c r="M21" s="70"/>
    </row>
    <row r="22" spans="1:13" s="68" customFormat="1" ht="22.5" x14ac:dyDescent="0.2">
      <c r="A22" s="68" t="s">
        <v>120</v>
      </c>
      <c r="B22" s="109">
        <v>31</v>
      </c>
      <c r="C22" s="110" t="s">
        <v>130</v>
      </c>
      <c r="D22" s="110"/>
      <c r="E22" s="110" t="s">
        <v>122</v>
      </c>
      <c r="F22" s="80" t="s">
        <v>131</v>
      </c>
      <c r="G22" s="110" t="s">
        <v>124</v>
      </c>
      <c r="H22" s="111">
        <v>13.986000000000001</v>
      </c>
      <c r="I22" s="111"/>
      <c r="J22" s="111" t="str">
        <f>IF(ISNUMBER(I22),ROUND(H22*I22,3),"")</f>
        <v/>
      </c>
      <c r="K22" s="84"/>
      <c r="L22" s="78">
        <f>ROUND(H22*K22,2)</f>
        <v>0</v>
      </c>
      <c r="M22" s="70"/>
    </row>
    <row r="23" spans="1:13" s="68" customFormat="1" x14ac:dyDescent="0.2">
      <c r="A23" s="68" t="s">
        <v>5</v>
      </c>
      <c r="B23" s="112"/>
      <c r="C23" s="113"/>
      <c r="D23" s="113"/>
      <c r="E23" s="113"/>
      <c r="F23" s="80"/>
      <c r="G23" s="113"/>
      <c r="H23" s="114"/>
      <c r="I23" s="114"/>
      <c r="J23" s="114"/>
      <c r="K23" s="85"/>
      <c r="L23" s="79"/>
      <c r="M23" s="70"/>
    </row>
    <row r="24" spans="1:13" s="68" customFormat="1" ht="22.5" x14ac:dyDescent="0.2">
      <c r="A24" s="68" t="s">
        <v>7</v>
      </c>
      <c r="B24" s="112"/>
      <c r="C24" s="113"/>
      <c r="D24" s="113"/>
      <c r="E24" s="113"/>
      <c r="F24" s="80" t="s">
        <v>132</v>
      </c>
      <c r="G24" s="113"/>
      <c r="H24" s="114"/>
      <c r="I24" s="114"/>
      <c r="J24" s="114"/>
      <c r="K24" s="85"/>
      <c r="L24" s="79"/>
      <c r="M24" s="70"/>
    </row>
    <row r="25" spans="1:13" s="68" customFormat="1" x14ac:dyDescent="0.2">
      <c r="A25" s="68" t="s">
        <v>8</v>
      </c>
      <c r="B25" s="112"/>
      <c r="C25" s="113"/>
      <c r="D25" s="113"/>
      <c r="E25" s="113"/>
      <c r="F25" s="80" t="s">
        <v>126</v>
      </c>
      <c r="G25" s="113"/>
      <c r="H25" s="114"/>
      <c r="I25" s="114"/>
      <c r="J25" s="114"/>
      <c r="K25" s="85"/>
      <c r="L25" s="79"/>
      <c r="M25" s="70"/>
    </row>
    <row r="26" spans="1:13" s="68" customFormat="1" x14ac:dyDescent="0.2">
      <c r="B26" s="115"/>
      <c r="C26" s="116"/>
      <c r="D26" s="116"/>
      <c r="E26" s="116"/>
      <c r="F26" s="116"/>
      <c r="G26" s="116"/>
      <c r="H26" s="117"/>
      <c r="I26" s="117"/>
      <c r="J26" s="117"/>
      <c r="K26" s="86"/>
      <c r="L26" s="81"/>
      <c r="M26" s="70"/>
    </row>
    <row r="27" spans="1:13" s="68" customFormat="1" ht="22.5" x14ac:dyDescent="0.2">
      <c r="A27" s="68" t="s">
        <v>102</v>
      </c>
      <c r="B27" s="118"/>
      <c r="C27" s="119" t="s">
        <v>229</v>
      </c>
      <c r="D27" s="119"/>
      <c r="E27" s="119"/>
      <c r="F27" s="119" t="s">
        <v>119</v>
      </c>
      <c r="G27" s="119"/>
      <c r="H27" s="120"/>
      <c r="I27" s="120"/>
      <c r="J27" s="120">
        <f>SUBTOTAL(9,J14:J26)</f>
        <v>0</v>
      </c>
      <c r="K27" s="87"/>
      <c r="L27" s="88">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133</v>
      </c>
      <c r="D29" s="107"/>
      <c r="E29" s="107"/>
      <c r="F29" s="107" t="s">
        <v>134</v>
      </c>
      <c r="G29" s="107"/>
      <c r="H29" s="108"/>
      <c r="I29" s="108"/>
      <c r="J29" s="108"/>
      <c r="K29" s="82"/>
      <c r="L29" s="83"/>
      <c r="M29" s="70"/>
    </row>
    <row r="30" spans="1:13" s="68" customFormat="1" ht="22.5" x14ac:dyDescent="0.2">
      <c r="A30" s="68" t="s">
        <v>120</v>
      </c>
      <c r="B30" s="109">
        <v>9</v>
      </c>
      <c r="C30" s="110" t="s">
        <v>135</v>
      </c>
      <c r="D30" s="110"/>
      <c r="E30" s="110" t="s">
        <v>122</v>
      </c>
      <c r="F30" s="80" t="s">
        <v>136</v>
      </c>
      <c r="G30" s="110" t="s">
        <v>137</v>
      </c>
      <c r="H30" s="111">
        <v>123.21</v>
      </c>
      <c r="I30" s="111"/>
      <c r="J30" s="111" t="str">
        <f>IF(ISNUMBER(I30),ROUND(H30*I30,3),"")</f>
        <v/>
      </c>
      <c r="K30" s="84"/>
      <c r="L30" s="78">
        <f>ROUND(H30*K30,2)</f>
        <v>0</v>
      </c>
      <c r="M30" s="70"/>
    </row>
    <row r="31" spans="1:13" s="68" customFormat="1" x14ac:dyDescent="0.2">
      <c r="A31" s="68" t="s">
        <v>5</v>
      </c>
      <c r="B31" s="112"/>
      <c r="C31" s="113"/>
      <c r="D31" s="113"/>
      <c r="E31" s="113"/>
      <c r="F31" s="80"/>
      <c r="G31" s="113"/>
      <c r="H31" s="114"/>
      <c r="I31" s="114"/>
      <c r="J31" s="114"/>
      <c r="K31" s="85"/>
      <c r="L31" s="79"/>
      <c r="M31" s="70"/>
    </row>
    <row r="32" spans="1:13" s="68" customFormat="1" x14ac:dyDescent="0.2">
      <c r="A32" s="69" t="s">
        <v>7</v>
      </c>
      <c r="B32" s="112"/>
      <c r="C32" s="113"/>
      <c r="D32" s="113"/>
      <c r="E32" s="113"/>
      <c r="F32" s="80" t="s">
        <v>138</v>
      </c>
      <c r="G32" s="126"/>
      <c r="H32" s="114"/>
      <c r="I32" s="114"/>
      <c r="J32" s="114"/>
      <c r="K32" s="85"/>
      <c r="L32" s="79"/>
    </row>
    <row r="33" spans="1:12" s="68" customFormat="1" x14ac:dyDescent="0.2">
      <c r="A33" s="69" t="s">
        <v>8</v>
      </c>
      <c r="B33" s="112"/>
      <c r="C33" s="113"/>
      <c r="D33" s="113"/>
      <c r="E33" s="113"/>
      <c r="F33" s="80" t="s">
        <v>126</v>
      </c>
      <c r="G33" s="126"/>
      <c r="H33" s="114"/>
      <c r="I33" s="114"/>
      <c r="J33" s="114"/>
      <c r="K33" s="85"/>
      <c r="L33" s="79"/>
    </row>
    <row r="34" spans="1:12" s="68" customFormat="1" ht="22.5" x14ac:dyDescent="0.2">
      <c r="A34" s="69" t="s">
        <v>120</v>
      </c>
      <c r="B34" s="109">
        <v>10</v>
      </c>
      <c r="C34" s="110" t="s">
        <v>139</v>
      </c>
      <c r="D34" s="110"/>
      <c r="E34" s="110" t="s">
        <v>122</v>
      </c>
      <c r="F34" s="80" t="s">
        <v>140</v>
      </c>
      <c r="G34" s="127" t="s">
        <v>137</v>
      </c>
      <c r="H34" s="111">
        <v>246.42</v>
      </c>
      <c r="I34" s="111"/>
      <c r="J34" s="111" t="str">
        <f>IF(ISNUMBER(I34),ROUND(H34*I34,3),"")</f>
        <v/>
      </c>
      <c r="K34" s="84"/>
      <c r="L34" s="78">
        <f>ROUND(H34*K34,2)</f>
        <v>0</v>
      </c>
    </row>
    <row r="35" spans="1:12" s="68" customFormat="1" x14ac:dyDescent="0.2">
      <c r="A35" s="69" t="s">
        <v>5</v>
      </c>
      <c r="B35" s="112"/>
      <c r="C35" s="113"/>
      <c r="D35" s="113"/>
      <c r="E35" s="113"/>
      <c r="F35" s="80"/>
      <c r="G35" s="126"/>
      <c r="H35" s="114"/>
      <c r="I35" s="114"/>
      <c r="J35" s="114"/>
      <c r="K35" s="85"/>
      <c r="L35" s="79"/>
    </row>
    <row r="36" spans="1:12" s="68" customFormat="1" x14ac:dyDescent="0.2">
      <c r="A36" s="69" t="s">
        <v>7</v>
      </c>
      <c r="B36" s="112"/>
      <c r="C36" s="113"/>
      <c r="D36" s="113"/>
      <c r="E36" s="113"/>
      <c r="F36" s="80" t="s">
        <v>141</v>
      </c>
      <c r="G36" s="126"/>
      <c r="H36" s="114"/>
      <c r="I36" s="114"/>
      <c r="J36" s="114"/>
      <c r="K36" s="85"/>
      <c r="L36" s="79"/>
    </row>
    <row r="37" spans="1:12" s="68" customFormat="1" x14ac:dyDescent="0.2">
      <c r="A37" s="69" t="s">
        <v>8</v>
      </c>
      <c r="B37" s="112"/>
      <c r="C37" s="113"/>
      <c r="D37" s="113"/>
      <c r="E37" s="113"/>
      <c r="F37" s="80" t="s">
        <v>126</v>
      </c>
      <c r="G37" s="126"/>
      <c r="H37" s="114"/>
      <c r="I37" s="114"/>
      <c r="J37" s="114"/>
      <c r="K37" s="85"/>
      <c r="L37" s="79"/>
    </row>
    <row r="38" spans="1:12" s="68" customFormat="1" ht="22.5" x14ac:dyDescent="0.2">
      <c r="A38" s="69" t="s">
        <v>120</v>
      </c>
      <c r="B38" s="109">
        <v>11</v>
      </c>
      <c r="C38" s="110" t="s">
        <v>142</v>
      </c>
      <c r="D38" s="110"/>
      <c r="E38" s="110" t="s">
        <v>122</v>
      </c>
      <c r="F38" s="80" t="s">
        <v>143</v>
      </c>
      <c r="G38" s="127" t="s">
        <v>137</v>
      </c>
      <c r="H38" s="111">
        <v>123.21</v>
      </c>
      <c r="I38" s="111"/>
      <c r="J38" s="111" t="str">
        <f>IF(ISNUMBER(I38),ROUND(H38*I38,3),"")</f>
        <v/>
      </c>
      <c r="K38" s="84"/>
      <c r="L38" s="78">
        <f>ROUND(H38*K38,2)</f>
        <v>0</v>
      </c>
    </row>
    <row r="39" spans="1:12" s="68" customFormat="1" x14ac:dyDescent="0.2">
      <c r="A39" s="69" t="s">
        <v>5</v>
      </c>
      <c r="B39" s="112"/>
      <c r="C39" s="113"/>
      <c r="D39" s="113"/>
      <c r="E39" s="113"/>
      <c r="F39" s="80"/>
      <c r="G39" s="126"/>
      <c r="H39" s="114"/>
      <c r="I39" s="114"/>
      <c r="J39" s="114"/>
      <c r="K39" s="85"/>
      <c r="L39" s="79"/>
    </row>
    <row r="40" spans="1:12" s="68" customFormat="1" x14ac:dyDescent="0.2">
      <c r="A40" s="69" t="s">
        <v>7</v>
      </c>
      <c r="B40" s="112"/>
      <c r="C40" s="113"/>
      <c r="D40" s="113"/>
      <c r="E40" s="113"/>
      <c r="F40" s="80" t="s">
        <v>144</v>
      </c>
      <c r="G40" s="126"/>
      <c r="H40" s="114"/>
      <c r="I40" s="114"/>
      <c r="J40" s="114"/>
      <c r="K40" s="85"/>
      <c r="L40" s="79"/>
    </row>
    <row r="41" spans="1:12" s="68" customFormat="1" x14ac:dyDescent="0.2">
      <c r="A41" s="69" t="s">
        <v>8</v>
      </c>
      <c r="B41" s="112"/>
      <c r="C41" s="113"/>
      <c r="D41" s="113"/>
      <c r="E41" s="113"/>
      <c r="F41" s="80" t="s">
        <v>126</v>
      </c>
      <c r="G41" s="126"/>
      <c r="H41" s="114"/>
      <c r="I41" s="114"/>
      <c r="J41" s="114"/>
      <c r="K41" s="85"/>
      <c r="L41" s="79"/>
    </row>
    <row r="42" spans="1:12" s="68" customFormat="1" ht="22.5" x14ac:dyDescent="0.2">
      <c r="A42" s="69" t="s">
        <v>120</v>
      </c>
      <c r="B42" s="109">
        <v>12</v>
      </c>
      <c r="C42" s="110" t="s">
        <v>145</v>
      </c>
      <c r="D42" s="110"/>
      <c r="E42" s="110" t="s">
        <v>122</v>
      </c>
      <c r="F42" s="80" t="s">
        <v>146</v>
      </c>
      <c r="G42" s="127" t="s">
        <v>137</v>
      </c>
      <c r="H42" s="111">
        <v>123.21</v>
      </c>
      <c r="I42" s="111"/>
      <c r="J42" s="111" t="str">
        <f>IF(ISNUMBER(I42),ROUND(H42*I42,3),"")</f>
        <v/>
      </c>
      <c r="K42" s="84"/>
      <c r="L42" s="78">
        <f>ROUND(H42*K42,2)</f>
        <v>0</v>
      </c>
    </row>
    <row r="43" spans="1:12" s="68" customFormat="1" x14ac:dyDescent="0.2">
      <c r="A43" s="69" t="s">
        <v>5</v>
      </c>
      <c r="B43" s="112"/>
      <c r="C43" s="113"/>
      <c r="D43" s="113"/>
      <c r="E43" s="113"/>
      <c r="F43" s="80"/>
      <c r="G43" s="126"/>
      <c r="H43" s="114"/>
      <c r="I43" s="114"/>
      <c r="J43" s="114"/>
      <c r="K43" s="85"/>
      <c r="L43" s="79"/>
    </row>
    <row r="44" spans="1:12" s="68" customFormat="1" x14ac:dyDescent="0.2">
      <c r="A44" s="69" t="s">
        <v>7</v>
      </c>
      <c r="B44" s="112"/>
      <c r="C44" s="113"/>
      <c r="D44" s="113"/>
      <c r="E44" s="113"/>
      <c r="F44" s="80" t="s">
        <v>147</v>
      </c>
      <c r="G44" s="126"/>
      <c r="H44" s="114"/>
      <c r="I44" s="114"/>
      <c r="J44" s="114"/>
      <c r="K44" s="85"/>
      <c r="L44" s="79"/>
    </row>
    <row r="45" spans="1:12" s="68" customFormat="1" x14ac:dyDescent="0.2">
      <c r="A45" s="69" t="s">
        <v>8</v>
      </c>
      <c r="B45" s="112"/>
      <c r="C45" s="113"/>
      <c r="D45" s="113"/>
      <c r="E45" s="113"/>
      <c r="F45" s="80" t="s">
        <v>126</v>
      </c>
      <c r="G45" s="126"/>
      <c r="H45" s="114"/>
      <c r="I45" s="114"/>
      <c r="J45" s="114"/>
      <c r="K45" s="85"/>
      <c r="L45" s="79"/>
    </row>
    <row r="46" spans="1:12" s="68" customFormat="1" ht="22.5" x14ac:dyDescent="0.2">
      <c r="A46" s="69" t="s">
        <v>120</v>
      </c>
      <c r="B46" s="109">
        <v>13</v>
      </c>
      <c r="C46" s="110" t="s">
        <v>148</v>
      </c>
      <c r="D46" s="110"/>
      <c r="E46" s="110" t="s">
        <v>122</v>
      </c>
      <c r="F46" s="80" t="s">
        <v>149</v>
      </c>
      <c r="G46" s="127" t="s">
        <v>137</v>
      </c>
      <c r="H46" s="111">
        <v>123.21</v>
      </c>
      <c r="I46" s="111"/>
      <c r="J46" s="111" t="str">
        <f>IF(ISNUMBER(I46),ROUND(H46*I46,3),"")</f>
        <v/>
      </c>
      <c r="K46" s="84"/>
      <c r="L46" s="78">
        <f>ROUND(H46*K46,2)</f>
        <v>0</v>
      </c>
    </row>
    <row r="47" spans="1:12" s="68" customFormat="1" x14ac:dyDescent="0.2">
      <c r="A47" s="69" t="s">
        <v>5</v>
      </c>
      <c r="B47" s="112"/>
      <c r="C47" s="113"/>
      <c r="D47" s="113"/>
      <c r="E47" s="113"/>
      <c r="F47" s="80"/>
      <c r="G47" s="126"/>
      <c r="H47" s="114"/>
      <c r="I47" s="114"/>
      <c r="J47" s="114"/>
      <c r="K47" s="85"/>
      <c r="L47" s="79"/>
    </row>
    <row r="48" spans="1:12" s="68" customFormat="1" x14ac:dyDescent="0.2">
      <c r="A48" s="69" t="s">
        <v>7</v>
      </c>
      <c r="B48" s="112"/>
      <c r="C48" s="113"/>
      <c r="D48" s="113"/>
      <c r="E48" s="113"/>
      <c r="F48" s="80" t="s">
        <v>150</v>
      </c>
      <c r="G48" s="126"/>
      <c r="H48" s="114"/>
      <c r="I48" s="114"/>
      <c r="J48" s="114"/>
      <c r="K48" s="85"/>
      <c r="L48" s="79"/>
    </row>
    <row r="49" spans="1:12" s="68" customFormat="1" x14ac:dyDescent="0.2">
      <c r="A49" s="69" t="s">
        <v>8</v>
      </c>
      <c r="B49" s="112"/>
      <c r="C49" s="113"/>
      <c r="D49" s="113"/>
      <c r="E49" s="113"/>
      <c r="F49" s="80" t="s">
        <v>126</v>
      </c>
      <c r="G49" s="126"/>
      <c r="H49" s="114"/>
      <c r="I49" s="114"/>
      <c r="J49" s="114"/>
      <c r="K49" s="85"/>
      <c r="L49" s="79"/>
    </row>
    <row r="50" spans="1:12" ht="22.5" x14ac:dyDescent="0.2">
      <c r="A50" s="69" t="s">
        <v>120</v>
      </c>
      <c r="B50" s="109">
        <v>14</v>
      </c>
      <c r="C50" s="110" t="s">
        <v>151</v>
      </c>
      <c r="D50" s="110"/>
      <c r="E50" s="110" t="s">
        <v>122</v>
      </c>
      <c r="F50" s="80" t="s">
        <v>152</v>
      </c>
      <c r="G50" s="127" t="s">
        <v>137</v>
      </c>
      <c r="H50" s="111">
        <v>123.21</v>
      </c>
      <c r="I50" s="111"/>
      <c r="J50" s="111" t="str">
        <f>IF(ISNUMBER(I50),ROUND(H50*I50,3),"")</f>
        <v/>
      </c>
      <c r="K50" s="84"/>
      <c r="L50" s="78">
        <f>ROUND(H50*K50,2)</f>
        <v>0</v>
      </c>
    </row>
    <row r="51" spans="1:12" x14ac:dyDescent="0.2">
      <c r="A51" s="69" t="s">
        <v>5</v>
      </c>
      <c r="B51" s="112"/>
      <c r="C51" s="113"/>
      <c r="D51" s="113"/>
      <c r="E51" s="113"/>
      <c r="F51" s="80"/>
      <c r="G51" s="126"/>
      <c r="H51" s="114"/>
      <c r="I51" s="114"/>
      <c r="J51" s="114"/>
      <c r="K51" s="85"/>
      <c r="L51" s="79"/>
    </row>
    <row r="52" spans="1:12" x14ac:dyDescent="0.2">
      <c r="A52" s="69" t="s">
        <v>7</v>
      </c>
      <c r="B52" s="112"/>
      <c r="C52" s="113"/>
      <c r="D52" s="113"/>
      <c r="E52" s="113"/>
      <c r="F52" s="80" t="s">
        <v>153</v>
      </c>
      <c r="G52" s="126"/>
      <c r="H52" s="114"/>
      <c r="I52" s="114"/>
      <c r="J52" s="114"/>
      <c r="K52" s="85"/>
      <c r="L52" s="79"/>
    </row>
    <row r="53" spans="1:12" x14ac:dyDescent="0.2">
      <c r="A53" s="69" t="s">
        <v>8</v>
      </c>
      <c r="B53" s="112"/>
      <c r="C53" s="113"/>
      <c r="D53" s="113"/>
      <c r="E53" s="113"/>
      <c r="F53" s="80" t="s">
        <v>126</v>
      </c>
      <c r="G53" s="126"/>
      <c r="H53" s="114"/>
      <c r="I53" s="114"/>
      <c r="J53" s="114"/>
      <c r="K53" s="85"/>
      <c r="L53" s="79"/>
    </row>
    <row r="54" spans="1:12" ht="22.5" x14ac:dyDescent="0.2">
      <c r="A54" s="69" t="s">
        <v>120</v>
      </c>
      <c r="B54" s="109">
        <v>15</v>
      </c>
      <c r="C54" s="110" t="s">
        <v>154</v>
      </c>
      <c r="D54" s="110"/>
      <c r="E54" s="110" t="s">
        <v>122</v>
      </c>
      <c r="F54" s="80" t="s">
        <v>155</v>
      </c>
      <c r="G54" s="127" t="s">
        <v>156</v>
      </c>
      <c r="H54" s="111">
        <v>27.106000000000002</v>
      </c>
      <c r="I54" s="111"/>
      <c r="J54" s="111" t="str">
        <f>IF(ISNUMBER(I54),ROUND(H54*I54,3),"")</f>
        <v/>
      </c>
      <c r="K54" s="84"/>
      <c r="L54" s="78">
        <f>ROUND(H54*K54,2)</f>
        <v>0</v>
      </c>
    </row>
    <row r="55" spans="1:12" s="68" customFormat="1" x14ac:dyDescent="0.2">
      <c r="A55" s="69" t="s">
        <v>5</v>
      </c>
      <c r="B55" s="112"/>
      <c r="C55" s="113"/>
      <c r="D55" s="113"/>
      <c r="E55" s="113"/>
      <c r="F55" s="80"/>
      <c r="G55" s="126"/>
      <c r="H55" s="114"/>
      <c r="I55" s="114"/>
      <c r="J55" s="114"/>
      <c r="K55" s="85"/>
      <c r="L55" s="79"/>
    </row>
    <row r="56" spans="1:12" s="68" customFormat="1" x14ac:dyDescent="0.2">
      <c r="A56" s="69" t="s">
        <v>7</v>
      </c>
      <c r="B56" s="112"/>
      <c r="C56" s="113"/>
      <c r="D56" s="113"/>
      <c r="E56" s="113"/>
      <c r="F56" s="80" t="s">
        <v>157</v>
      </c>
      <c r="G56" s="126"/>
      <c r="H56" s="114"/>
      <c r="I56" s="114"/>
      <c r="J56" s="114"/>
      <c r="K56" s="85"/>
      <c r="L56" s="79"/>
    </row>
    <row r="57" spans="1:12" s="68" customFormat="1" x14ac:dyDescent="0.2">
      <c r="A57" s="69" t="s">
        <v>8</v>
      </c>
      <c r="B57" s="112"/>
      <c r="C57" s="113"/>
      <c r="D57" s="113"/>
      <c r="E57" s="113"/>
      <c r="F57" s="80" t="s">
        <v>126</v>
      </c>
      <c r="G57" s="126"/>
      <c r="H57" s="114"/>
      <c r="I57" s="114"/>
      <c r="J57" s="114"/>
      <c r="K57" s="85"/>
      <c r="L57" s="79"/>
    </row>
    <row r="58" spans="1:12" s="68" customFormat="1" ht="22.5" x14ac:dyDescent="0.2">
      <c r="A58" s="69" t="s">
        <v>120</v>
      </c>
      <c r="B58" s="109">
        <v>16</v>
      </c>
      <c r="C58" s="110" t="s">
        <v>158</v>
      </c>
      <c r="D58" s="110"/>
      <c r="E58" s="110" t="s">
        <v>122</v>
      </c>
      <c r="F58" s="80" t="s">
        <v>159</v>
      </c>
      <c r="G58" s="127" t="s">
        <v>137</v>
      </c>
      <c r="H58" s="111">
        <v>36.4</v>
      </c>
      <c r="I58" s="111"/>
      <c r="J58" s="111" t="str">
        <f>IF(ISNUMBER(I58),ROUND(H58*I58,3),"")</f>
        <v/>
      </c>
      <c r="K58" s="84"/>
      <c r="L58" s="78">
        <f>ROUND(H58*K58,2)</f>
        <v>0</v>
      </c>
    </row>
    <row r="59" spans="1:12" s="68" customFormat="1" x14ac:dyDescent="0.2">
      <c r="A59" s="69" t="s">
        <v>5</v>
      </c>
      <c r="B59" s="112"/>
      <c r="C59" s="113"/>
      <c r="D59" s="113"/>
      <c r="E59" s="113"/>
      <c r="F59" s="80"/>
      <c r="G59" s="126"/>
      <c r="H59" s="114"/>
      <c r="I59" s="114"/>
      <c r="J59" s="114"/>
      <c r="K59" s="85"/>
      <c r="L59" s="79"/>
    </row>
    <row r="60" spans="1:12" s="68" customFormat="1" x14ac:dyDescent="0.2">
      <c r="A60" s="69" t="s">
        <v>7</v>
      </c>
      <c r="B60" s="112"/>
      <c r="C60" s="113"/>
      <c r="D60" s="113"/>
      <c r="E60" s="113"/>
      <c r="F60" s="80" t="s">
        <v>160</v>
      </c>
      <c r="G60" s="126"/>
      <c r="H60" s="114"/>
      <c r="I60" s="114"/>
      <c r="J60" s="114"/>
      <c r="K60" s="85"/>
      <c r="L60" s="79"/>
    </row>
    <row r="61" spans="1:12" s="68" customFormat="1" x14ac:dyDescent="0.2">
      <c r="A61" s="69" t="s">
        <v>8</v>
      </c>
      <c r="B61" s="112"/>
      <c r="C61" s="113"/>
      <c r="D61" s="113"/>
      <c r="E61" s="113"/>
      <c r="F61" s="80" t="s">
        <v>126</v>
      </c>
      <c r="G61" s="126"/>
      <c r="H61" s="114"/>
      <c r="I61" s="114"/>
      <c r="J61" s="114"/>
      <c r="K61" s="85"/>
      <c r="L61" s="79"/>
    </row>
    <row r="62" spans="1:12" s="68" customFormat="1" ht="22.5" x14ac:dyDescent="0.2">
      <c r="A62" s="69" t="s">
        <v>120</v>
      </c>
      <c r="B62" s="109">
        <v>17</v>
      </c>
      <c r="C62" s="110" t="s">
        <v>161</v>
      </c>
      <c r="D62" s="110"/>
      <c r="E62" s="110" t="s">
        <v>122</v>
      </c>
      <c r="F62" s="80" t="s">
        <v>162</v>
      </c>
      <c r="G62" s="127" t="s">
        <v>137</v>
      </c>
      <c r="H62" s="111">
        <v>3.14</v>
      </c>
      <c r="I62" s="111"/>
      <c r="J62" s="111" t="str">
        <f>IF(ISNUMBER(I62),ROUND(H62*I62,3),"")</f>
        <v/>
      </c>
      <c r="K62" s="84"/>
      <c r="L62" s="78">
        <f>ROUND(H62*K62,2)</f>
        <v>0</v>
      </c>
    </row>
    <row r="63" spans="1:12" s="68" customFormat="1" x14ac:dyDescent="0.2">
      <c r="A63" s="69" t="s">
        <v>5</v>
      </c>
      <c r="B63" s="112"/>
      <c r="C63" s="113"/>
      <c r="D63" s="113"/>
      <c r="E63" s="113"/>
      <c r="F63" s="80"/>
      <c r="G63" s="126"/>
      <c r="H63" s="114"/>
      <c r="I63" s="114"/>
      <c r="J63" s="114"/>
      <c r="K63" s="85"/>
      <c r="L63" s="79"/>
    </row>
    <row r="64" spans="1:12" s="68" customFormat="1" x14ac:dyDescent="0.2">
      <c r="A64" s="69" t="s">
        <v>7</v>
      </c>
      <c r="B64" s="112"/>
      <c r="C64" s="113"/>
      <c r="D64" s="113"/>
      <c r="E64" s="113"/>
      <c r="F64" s="80" t="s">
        <v>163</v>
      </c>
      <c r="G64" s="126"/>
      <c r="H64" s="114"/>
      <c r="I64" s="114"/>
      <c r="J64" s="114"/>
      <c r="K64" s="85"/>
      <c r="L64" s="79"/>
    </row>
    <row r="65" spans="1:12" s="68" customFormat="1" x14ac:dyDescent="0.2">
      <c r="A65" s="69" t="s">
        <v>8</v>
      </c>
      <c r="B65" s="112"/>
      <c r="C65" s="113"/>
      <c r="D65" s="113"/>
      <c r="E65" s="113"/>
      <c r="F65" s="80" t="s">
        <v>126</v>
      </c>
      <c r="G65" s="126"/>
      <c r="H65" s="114"/>
      <c r="I65" s="114"/>
      <c r="J65" s="114"/>
      <c r="K65" s="85"/>
      <c r="L65" s="79"/>
    </row>
    <row r="66" spans="1:12" s="68" customFormat="1" ht="22.5" x14ac:dyDescent="0.2">
      <c r="A66" s="69" t="s">
        <v>120</v>
      </c>
      <c r="B66" s="109">
        <v>18</v>
      </c>
      <c r="C66" s="110" t="s">
        <v>164</v>
      </c>
      <c r="D66" s="110"/>
      <c r="E66" s="110" t="s">
        <v>122</v>
      </c>
      <c r="F66" s="80" t="s">
        <v>165</v>
      </c>
      <c r="G66" s="127" t="s">
        <v>166</v>
      </c>
      <c r="H66" s="111">
        <v>8.5</v>
      </c>
      <c r="I66" s="111"/>
      <c r="J66" s="111" t="str">
        <f>IF(ISNUMBER(I66),ROUND(H66*I66,3),"")</f>
        <v/>
      </c>
      <c r="K66" s="84"/>
      <c r="L66" s="78">
        <f>ROUND(H66*K66,2)</f>
        <v>0</v>
      </c>
    </row>
    <row r="67" spans="1:12" s="68" customFormat="1" x14ac:dyDescent="0.2">
      <c r="A67" s="69" t="s">
        <v>5</v>
      </c>
      <c r="B67" s="112"/>
      <c r="C67" s="113"/>
      <c r="D67" s="113"/>
      <c r="E67" s="113"/>
      <c r="F67" s="80"/>
      <c r="G67" s="126"/>
      <c r="H67" s="114"/>
      <c r="I67" s="114"/>
      <c r="J67" s="114"/>
      <c r="K67" s="85"/>
      <c r="L67" s="79"/>
    </row>
    <row r="68" spans="1:12" s="68" customFormat="1" x14ac:dyDescent="0.2">
      <c r="A68" s="69" t="s">
        <v>7</v>
      </c>
      <c r="B68" s="112"/>
      <c r="C68" s="113"/>
      <c r="D68" s="113"/>
      <c r="E68" s="113"/>
      <c r="F68" s="80" t="s">
        <v>167</v>
      </c>
      <c r="G68" s="126"/>
      <c r="H68" s="114"/>
      <c r="I68" s="114"/>
      <c r="J68" s="114"/>
      <c r="K68" s="85"/>
      <c r="L68" s="79"/>
    </row>
    <row r="69" spans="1:12" x14ac:dyDescent="0.2">
      <c r="A69" s="1" t="s">
        <v>8</v>
      </c>
      <c r="B69" s="112"/>
      <c r="C69" s="113"/>
      <c r="D69" s="113"/>
      <c r="E69" s="113"/>
      <c r="F69" s="80" t="s">
        <v>126</v>
      </c>
      <c r="G69" s="126"/>
      <c r="H69" s="114"/>
      <c r="I69" s="114"/>
      <c r="J69" s="114"/>
      <c r="K69" s="85"/>
      <c r="L69" s="79"/>
    </row>
    <row r="70" spans="1:12" x14ac:dyDescent="0.2">
      <c r="A70" s="1"/>
      <c r="B70" s="115"/>
      <c r="C70" s="116"/>
      <c r="D70" s="116"/>
      <c r="E70" s="116"/>
      <c r="F70" s="116"/>
      <c r="G70" s="128"/>
      <c r="H70" s="117"/>
      <c r="I70" s="117"/>
      <c r="J70" s="117"/>
      <c r="K70" s="86"/>
      <c r="L70" s="81"/>
    </row>
    <row r="71" spans="1:12" ht="22.5" x14ac:dyDescent="0.2">
      <c r="A71" s="1" t="s">
        <v>102</v>
      </c>
      <c r="B71" s="118"/>
      <c r="C71" s="119" t="s">
        <v>230</v>
      </c>
      <c r="D71" s="119"/>
      <c r="E71" s="119"/>
      <c r="F71" s="119" t="s">
        <v>134</v>
      </c>
      <c r="G71" s="129"/>
      <c r="H71" s="120"/>
      <c r="I71" s="120"/>
      <c r="J71" s="120">
        <f>SUBTOTAL(9,J30:J70)</f>
        <v>0</v>
      </c>
      <c r="K71" s="87"/>
      <c r="L71" s="88">
        <f>SUBTOTAL(9,L30:L70)</f>
        <v>0</v>
      </c>
    </row>
    <row r="72" spans="1:12" ht="12" thickBot="1" x14ac:dyDescent="0.25">
      <c r="A72" s="1"/>
      <c r="B72" s="121"/>
      <c r="C72" s="122"/>
      <c r="D72" s="122"/>
      <c r="E72" s="122"/>
      <c r="F72" s="122"/>
      <c r="G72" s="123"/>
      <c r="H72" s="124"/>
      <c r="I72" s="125"/>
      <c r="J72" s="124"/>
      <c r="K72" s="77"/>
      <c r="L72" s="77"/>
    </row>
    <row r="73" spans="1:12" x14ac:dyDescent="0.2">
      <c r="A73" s="1" t="s">
        <v>116</v>
      </c>
      <c r="B73" s="106" t="s">
        <v>117</v>
      </c>
      <c r="C73" s="107" t="s">
        <v>168</v>
      </c>
      <c r="D73" s="107"/>
      <c r="E73" s="107"/>
      <c r="F73" s="107" t="s">
        <v>169</v>
      </c>
      <c r="G73" s="130"/>
      <c r="H73" s="108"/>
      <c r="I73" s="108"/>
      <c r="J73" s="108"/>
      <c r="K73" s="82"/>
      <c r="L73" s="83"/>
    </row>
    <row r="74" spans="1:12" ht="22.5" x14ac:dyDescent="0.2">
      <c r="A74" s="1" t="s">
        <v>120</v>
      </c>
      <c r="B74" s="109">
        <v>19</v>
      </c>
      <c r="C74" s="110" t="s">
        <v>170</v>
      </c>
      <c r="D74" s="110"/>
      <c r="E74" s="110" t="s">
        <v>122</v>
      </c>
      <c r="F74" s="80" t="s">
        <v>171</v>
      </c>
      <c r="G74" s="127" t="s">
        <v>166</v>
      </c>
      <c r="H74" s="111">
        <v>18.100000000000001</v>
      </c>
      <c r="I74" s="111"/>
      <c r="J74" s="111" t="str">
        <f>IF(ISNUMBER(I74),ROUND(H74*I74,3),"")</f>
        <v/>
      </c>
      <c r="K74" s="84"/>
      <c r="L74" s="78">
        <f>ROUND(H74*K74,2)</f>
        <v>0</v>
      </c>
    </row>
    <row r="75" spans="1:12" x14ac:dyDescent="0.2">
      <c r="A75" s="1" t="s">
        <v>5</v>
      </c>
      <c r="B75" s="112"/>
      <c r="C75" s="113"/>
      <c r="D75" s="113"/>
      <c r="E75" s="113"/>
      <c r="F75" s="80"/>
      <c r="G75" s="126"/>
      <c r="H75" s="114"/>
      <c r="I75" s="114"/>
      <c r="J75" s="114"/>
      <c r="K75" s="85"/>
      <c r="L75" s="79"/>
    </row>
    <row r="76" spans="1:12" x14ac:dyDescent="0.2">
      <c r="A76" s="1" t="s">
        <v>7</v>
      </c>
      <c r="B76" s="112"/>
      <c r="C76" s="113"/>
      <c r="D76" s="113"/>
      <c r="E76" s="113"/>
      <c r="F76" s="80" t="s">
        <v>172</v>
      </c>
      <c r="G76" s="126"/>
      <c r="H76" s="114"/>
      <c r="I76" s="114"/>
      <c r="J76" s="114"/>
      <c r="K76" s="85"/>
      <c r="L76" s="79"/>
    </row>
    <row r="77" spans="1:12" x14ac:dyDescent="0.2">
      <c r="A77" s="1" t="s">
        <v>8</v>
      </c>
      <c r="B77" s="112"/>
      <c r="C77" s="113"/>
      <c r="D77" s="113"/>
      <c r="E77" s="113"/>
      <c r="F77" s="80" t="s">
        <v>126</v>
      </c>
      <c r="G77" s="126"/>
      <c r="H77" s="114"/>
      <c r="I77" s="114"/>
      <c r="J77" s="114"/>
      <c r="K77" s="85"/>
      <c r="L77" s="79"/>
    </row>
    <row r="78" spans="1:12" ht="22.5" x14ac:dyDescent="0.2">
      <c r="A78" s="1" t="s">
        <v>120</v>
      </c>
      <c r="B78" s="109">
        <v>20</v>
      </c>
      <c r="C78" s="110" t="s">
        <v>173</v>
      </c>
      <c r="D78" s="110"/>
      <c r="E78" s="110" t="s">
        <v>122</v>
      </c>
      <c r="F78" s="80" t="s">
        <v>174</v>
      </c>
      <c r="G78" s="127" t="s">
        <v>166</v>
      </c>
      <c r="H78" s="111">
        <v>39.89</v>
      </c>
      <c r="I78" s="111"/>
      <c r="J78" s="111" t="str">
        <f>IF(ISNUMBER(I78),ROUND(H78*I78,3),"")</f>
        <v/>
      </c>
      <c r="K78" s="84"/>
      <c r="L78" s="78">
        <f>ROUND(H78*K78,2)</f>
        <v>0</v>
      </c>
    </row>
    <row r="79" spans="1:12" x14ac:dyDescent="0.2">
      <c r="A79" s="1" t="s">
        <v>5</v>
      </c>
      <c r="B79" s="112"/>
      <c r="C79" s="113"/>
      <c r="D79" s="113"/>
      <c r="E79" s="113"/>
      <c r="F79" s="80"/>
      <c r="G79" s="126"/>
      <c r="H79" s="114"/>
      <c r="I79" s="114"/>
      <c r="J79" s="114"/>
      <c r="K79" s="85"/>
      <c r="L79" s="79"/>
    </row>
    <row r="80" spans="1:12" x14ac:dyDescent="0.2">
      <c r="A80" s="1" t="s">
        <v>7</v>
      </c>
      <c r="B80" s="112"/>
      <c r="C80" s="113"/>
      <c r="D80" s="113"/>
      <c r="E80" s="113"/>
      <c r="F80" s="80" t="s">
        <v>175</v>
      </c>
      <c r="G80" s="126"/>
      <c r="H80" s="114"/>
      <c r="I80" s="114"/>
      <c r="J80" s="114"/>
      <c r="K80" s="85"/>
      <c r="L80" s="79"/>
    </row>
    <row r="81" spans="1:12" x14ac:dyDescent="0.2">
      <c r="A81" s="1" t="s">
        <v>8</v>
      </c>
      <c r="B81" s="112"/>
      <c r="C81" s="113"/>
      <c r="D81" s="113"/>
      <c r="E81" s="113"/>
      <c r="F81" s="80" t="s">
        <v>126</v>
      </c>
      <c r="G81" s="126"/>
      <c r="H81" s="114"/>
      <c r="I81" s="114"/>
      <c r="J81" s="114"/>
      <c r="K81" s="85"/>
      <c r="L81" s="79"/>
    </row>
    <row r="82" spans="1:12" ht="22.5" x14ac:dyDescent="0.2">
      <c r="A82" s="1" t="s">
        <v>120</v>
      </c>
      <c r="B82" s="109">
        <v>21</v>
      </c>
      <c r="C82" s="110" t="s">
        <v>176</v>
      </c>
      <c r="D82" s="110"/>
      <c r="E82" s="110" t="s">
        <v>122</v>
      </c>
      <c r="F82" s="80" t="s">
        <v>177</v>
      </c>
      <c r="G82" s="127" t="s">
        <v>166</v>
      </c>
      <c r="H82" s="111">
        <v>8.5</v>
      </c>
      <c r="I82" s="111"/>
      <c r="J82" s="111" t="str">
        <f>IF(ISNUMBER(I82),ROUND(H82*I82,3),"")</f>
        <v/>
      </c>
      <c r="K82" s="84"/>
      <c r="L82" s="78">
        <f>ROUND(H82*K82,2)</f>
        <v>0</v>
      </c>
    </row>
    <row r="83" spans="1:12" x14ac:dyDescent="0.2">
      <c r="A83" s="1" t="s">
        <v>5</v>
      </c>
      <c r="B83" s="112"/>
      <c r="C83" s="113"/>
      <c r="D83" s="113"/>
      <c r="E83" s="113"/>
      <c r="F83" s="80"/>
      <c r="G83" s="126"/>
      <c r="H83" s="114"/>
      <c r="I83" s="114"/>
      <c r="J83" s="114"/>
      <c r="K83" s="85"/>
      <c r="L83" s="79"/>
    </row>
    <row r="84" spans="1:12" x14ac:dyDescent="0.2">
      <c r="A84" s="1" t="s">
        <v>7</v>
      </c>
      <c r="B84" s="112"/>
      <c r="C84" s="113"/>
      <c r="D84" s="113"/>
      <c r="E84" s="113"/>
      <c r="F84" s="80" t="s">
        <v>178</v>
      </c>
      <c r="G84" s="126"/>
      <c r="H84" s="114"/>
      <c r="I84" s="114"/>
      <c r="J84" s="114"/>
      <c r="K84" s="85"/>
      <c r="L84" s="79"/>
    </row>
    <row r="85" spans="1:12" x14ac:dyDescent="0.2">
      <c r="A85" s="1" t="s">
        <v>8</v>
      </c>
      <c r="B85" s="112"/>
      <c r="C85" s="113"/>
      <c r="D85" s="113"/>
      <c r="E85" s="113"/>
      <c r="F85" s="80" t="s">
        <v>126</v>
      </c>
      <c r="G85" s="126"/>
      <c r="H85" s="114"/>
      <c r="I85" s="114"/>
      <c r="J85" s="114"/>
      <c r="K85" s="85"/>
      <c r="L85" s="79"/>
    </row>
    <row r="86" spans="1:12" ht="22.5" x14ac:dyDescent="0.2">
      <c r="A86" s="1" t="s">
        <v>120</v>
      </c>
      <c r="B86" s="109">
        <v>22</v>
      </c>
      <c r="C86" s="110" t="s">
        <v>179</v>
      </c>
      <c r="D86" s="110"/>
      <c r="E86" s="110" t="s">
        <v>122</v>
      </c>
      <c r="F86" s="80" t="s">
        <v>180</v>
      </c>
      <c r="G86" s="127" t="s">
        <v>181</v>
      </c>
      <c r="H86" s="191">
        <v>3</v>
      </c>
      <c r="I86" s="111"/>
      <c r="J86" s="111" t="str">
        <f>IF(ISNUMBER(I86),ROUND(H86*I86,3),"")</f>
        <v/>
      </c>
      <c r="K86" s="84"/>
      <c r="L86" s="78">
        <f>ROUND(H86*K86,2)</f>
        <v>0</v>
      </c>
    </row>
    <row r="87" spans="1:12" x14ac:dyDescent="0.2">
      <c r="A87" s="1" t="s">
        <v>5</v>
      </c>
      <c r="B87" s="112"/>
      <c r="C87" s="113"/>
      <c r="D87" s="113"/>
      <c r="E87" s="113"/>
      <c r="F87" s="80"/>
      <c r="G87" s="126"/>
      <c r="H87" s="114"/>
      <c r="I87" s="114"/>
      <c r="J87" s="114"/>
      <c r="K87" s="85"/>
      <c r="L87" s="79"/>
    </row>
    <row r="88" spans="1:12" x14ac:dyDescent="0.2">
      <c r="A88" s="1" t="s">
        <v>7</v>
      </c>
      <c r="B88" s="112"/>
      <c r="C88" s="113"/>
      <c r="D88" s="113"/>
      <c r="E88" s="113"/>
      <c r="F88" s="190" t="s">
        <v>234</v>
      </c>
      <c r="G88" s="126"/>
      <c r="H88" s="114"/>
      <c r="I88" s="114"/>
      <c r="J88" s="114"/>
      <c r="K88" s="85"/>
      <c r="L88" s="79"/>
    </row>
    <row r="89" spans="1:12" x14ac:dyDescent="0.2">
      <c r="A89" s="1" t="s">
        <v>8</v>
      </c>
      <c r="B89" s="112"/>
      <c r="C89" s="113"/>
      <c r="D89" s="113"/>
      <c r="E89" s="113"/>
      <c r="F89" s="80" t="s">
        <v>126</v>
      </c>
      <c r="G89" s="126"/>
      <c r="H89" s="114"/>
      <c r="I89" s="114"/>
      <c r="J89" s="114"/>
      <c r="K89" s="85"/>
      <c r="L89" s="79"/>
    </row>
    <row r="90" spans="1:12" ht="22.5" x14ac:dyDescent="0.2">
      <c r="A90" s="1" t="s">
        <v>120</v>
      </c>
      <c r="B90" s="109">
        <v>23</v>
      </c>
      <c r="C90" s="110" t="s">
        <v>182</v>
      </c>
      <c r="D90" s="110"/>
      <c r="E90" s="110" t="s">
        <v>122</v>
      </c>
      <c r="F90" s="80" t="s">
        <v>183</v>
      </c>
      <c r="G90" s="127" t="s">
        <v>181</v>
      </c>
      <c r="H90" s="191">
        <v>6</v>
      </c>
      <c r="I90" s="111"/>
      <c r="J90" s="111" t="str">
        <f>IF(ISNUMBER(I90),ROUND(H90*I90,3),"")</f>
        <v/>
      </c>
      <c r="K90" s="84"/>
      <c r="L90" s="78">
        <f>ROUND(H90*K90,2)</f>
        <v>0</v>
      </c>
    </row>
    <row r="91" spans="1:12" x14ac:dyDescent="0.2">
      <c r="A91" s="1" t="s">
        <v>5</v>
      </c>
      <c r="B91" s="112"/>
      <c r="C91" s="113"/>
      <c r="D91" s="113"/>
      <c r="E91" s="113"/>
      <c r="F91" s="80"/>
      <c r="G91" s="126"/>
      <c r="H91" s="114"/>
      <c r="I91" s="114"/>
      <c r="J91" s="114"/>
      <c r="K91" s="85"/>
      <c r="L91" s="79"/>
    </row>
    <row r="92" spans="1:12" x14ac:dyDescent="0.2">
      <c r="A92" s="1" t="s">
        <v>7</v>
      </c>
      <c r="B92" s="112"/>
      <c r="C92" s="113"/>
      <c r="D92" s="113"/>
      <c r="E92" s="113"/>
      <c r="F92" s="190" t="s">
        <v>236</v>
      </c>
      <c r="G92" s="126"/>
      <c r="H92" s="114"/>
      <c r="I92" s="114"/>
      <c r="J92" s="114"/>
      <c r="K92" s="85"/>
      <c r="L92" s="79"/>
    </row>
    <row r="93" spans="1:12" x14ac:dyDescent="0.2">
      <c r="A93" s="1" t="s">
        <v>8</v>
      </c>
      <c r="B93" s="112"/>
      <c r="C93" s="113"/>
      <c r="D93" s="113"/>
      <c r="E93" s="113"/>
      <c r="F93" s="80" t="s">
        <v>126</v>
      </c>
      <c r="G93" s="126"/>
      <c r="H93" s="114"/>
      <c r="I93" s="114"/>
      <c r="J93" s="114"/>
      <c r="K93" s="85"/>
      <c r="L93" s="79"/>
    </row>
    <row r="94" spans="1:12" ht="22.5" x14ac:dyDescent="0.2">
      <c r="A94" s="1" t="s">
        <v>120</v>
      </c>
      <c r="B94" s="194">
        <v>51</v>
      </c>
      <c r="C94" s="195" t="s">
        <v>238</v>
      </c>
      <c r="D94" s="195"/>
      <c r="E94" s="195" t="s">
        <v>122</v>
      </c>
      <c r="F94" s="190" t="s">
        <v>239</v>
      </c>
      <c r="G94" s="196" t="s">
        <v>166</v>
      </c>
      <c r="H94" s="191">
        <v>10</v>
      </c>
      <c r="I94" s="191"/>
      <c r="J94" s="191" t="str">
        <f>IF(ISNUMBER(I94),ROUND(H94*I94,3),"")</f>
        <v/>
      </c>
      <c r="K94" s="197"/>
      <c r="L94" s="198">
        <f>ROUND(H94*K94,2)</f>
        <v>0</v>
      </c>
    </row>
    <row r="95" spans="1:12" x14ac:dyDescent="0.2">
      <c r="A95" s="1" t="s">
        <v>5</v>
      </c>
      <c r="B95" s="199"/>
      <c r="C95" s="200"/>
      <c r="D95" s="200"/>
      <c r="E95" s="200"/>
      <c r="F95" s="190"/>
      <c r="G95" s="201"/>
      <c r="H95" s="202"/>
      <c r="I95" s="202"/>
      <c r="J95" s="202"/>
      <c r="K95" s="203"/>
      <c r="L95" s="204"/>
    </row>
    <row r="96" spans="1:12" x14ac:dyDescent="0.2">
      <c r="A96" s="1" t="s">
        <v>7</v>
      </c>
      <c r="B96" s="199"/>
      <c r="C96" s="200"/>
      <c r="D96" s="200"/>
      <c r="E96" s="200"/>
      <c r="F96" s="190" t="s">
        <v>237</v>
      </c>
      <c r="G96" s="201"/>
      <c r="H96" s="202"/>
      <c r="I96" s="202"/>
      <c r="J96" s="202"/>
      <c r="K96" s="203"/>
      <c r="L96" s="204"/>
    </row>
    <row r="97" spans="1:12" x14ac:dyDescent="0.2">
      <c r="A97" s="1" t="s">
        <v>8</v>
      </c>
      <c r="B97" s="199"/>
      <c r="C97" s="200"/>
      <c r="D97" s="200"/>
      <c r="E97" s="200"/>
      <c r="F97" s="190" t="s">
        <v>126</v>
      </c>
      <c r="G97" s="201"/>
      <c r="H97" s="202"/>
      <c r="I97" s="202"/>
      <c r="J97" s="202"/>
      <c r="K97" s="203"/>
      <c r="L97" s="204"/>
    </row>
    <row r="98" spans="1:12" ht="22.5" x14ac:dyDescent="0.2">
      <c r="A98" s="1" t="s">
        <v>120</v>
      </c>
      <c r="B98" s="109">
        <v>24</v>
      </c>
      <c r="C98" s="110" t="s">
        <v>184</v>
      </c>
      <c r="D98" s="110"/>
      <c r="E98" s="110" t="s">
        <v>122</v>
      </c>
      <c r="F98" s="80" t="s">
        <v>185</v>
      </c>
      <c r="G98" s="127" t="s">
        <v>137</v>
      </c>
      <c r="H98" s="111">
        <v>7.3250000000000002</v>
      </c>
      <c r="I98" s="111"/>
      <c r="J98" s="111" t="str">
        <f>IF(ISNUMBER(I98),ROUND(H98*I98,3),"")</f>
        <v/>
      </c>
      <c r="K98" s="84"/>
      <c r="L98" s="78">
        <f>ROUND(H98*K98,2)</f>
        <v>0</v>
      </c>
    </row>
    <row r="99" spans="1:12" x14ac:dyDescent="0.2">
      <c r="A99" s="1" t="s">
        <v>5</v>
      </c>
      <c r="B99" s="112"/>
      <c r="C99" s="113"/>
      <c r="D99" s="113"/>
      <c r="E99" s="113"/>
      <c r="F99" s="80"/>
      <c r="G99" s="126"/>
      <c r="H99" s="114"/>
      <c r="I99" s="114"/>
      <c r="J99" s="114"/>
      <c r="K99" s="85"/>
      <c r="L99" s="79"/>
    </row>
    <row r="100" spans="1:12" x14ac:dyDescent="0.2">
      <c r="A100" s="1" t="s">
        <v>7</v>
      </c>
      <c r="B100" s="112"/>
      <c r="C100" s="113"/>
      <c r="D100" s="113"/>
      <c r="E100" s="113"/>
      <c r="F100" s="80" t="s">
        <v>186</v>
      </c>
      <c r="G100" s="126"/>
      <c r="H100" s="114"/>
      <c r="I100" s="114"/>
      <c r="J100" s="114"/>
      <c r="K100" s="85"/>
      <c r="L100" s="79"/>
    </row>
    <row r="101" spans="1:12" x14ac:dyDescent="0.2">
      <c r="A101" s="1" t="s">
        <v>8</v>
      </c>
      <c r="B101" s="112"/>
      <c r="C101" s="113"/>
      <c r="D101" s="113"/>
      <c r="E101" s="113"/>
      <c r="F101" s="80" t="s">
        <v>126</v>
      </c>
      <c r="G101" s="126"/>
      <c r="H101" s="114"/>
      <c r="I101" s="114"/>
      <c r="J101" s="114"/>
      <c r="K101" s="85"/>
      <c r="L101" s="79"/>
    </row>
    <row r="102" spans="1:12" ht="22.5" x14ac:dyDescent="0.2">
      <c r="A102" s="1" t="s">
        <v>120</v>
      </c>
      <c r="B102" s="109">
        <v>25</v>
      </c>
      <c r="C102" s="110" t="s">
        <v>187</v>
      </c>
      <c r="D102" s="110"/>
      <c r="E102" s="110" t="s">
        <v>122</v>
      </c>
      <c r="F102" s="80" t="s">
        <v>188</v>
      </c>
      <c r="G102" s="127" t="s">
        <v>166</v>
      </c>
      <c r="H102" s="111">
        <v>8.5</v>
      </c>
      <c r="I102" s="111"/>
      <c r="J102" s="111" t="str">
        <f>IF(ISNUMBER(I102),ROUND(H102*I102,3),"")</f>
        <v/>
      </c>
      <c r="K102" s="84"/>
      <c r="L102" s="78">
        <f>ROUND(H102*K102,2)</f>
        <v>0</v>
      </c>
    </row>
    <row r="103" spans="1:12" x14ac:dyDescent="0.2">
      <c r="A103" s="1" t="s">
        <v>5</v>
      </c>
      <c r="B103" s="112"/>
      <c r="C103" s="113"/>
      <c r="D103" s="113"/>
      <c r="E103" s="113"/>
      <c r="F103" s="80"/>
      <c r="G103" s="126"/>
      <c r="H103" s="114"/>
      <c r="I103" s="114"/>
      <c r="J103" s="114"/>
      <c r="K103" s="85"/>
      <c r="L103" s="79"/>
    </row>
    <row r="104" spans="1:12" x14ac:dyDescent="0.2">
      <c r="A104" s="1" t="s">
        <v>7</v>
      </c>
      <c r="B104" s="112"/>
      <c r="C104" s="113"/>
      <c r="D104" s="113"/>
      <c r="E104" s="113"/>
      <c r="F104" s="80" t="s">
        <v>189</v>
      </c>
      <c r="G104" s="126"/>
      <c r="H104" s="114"/>
      <c r="I104" s="114"/>
      <c r="J104" s="114"/>
      <c r="K104" s="85"/>
      <c r="L104" s="79"/>
    </row>
    <row r="105" spans="1:12" x14ac:dyDescent="0.2">
      <c r="A105" s="1" t="s">
        <v>8</v>
      </c>
      <c r="B105" s="112"/>
      <c r="C105" s="113"/>
      <c r="D105" s="113"/>
      <c r="E105" s="113"/>
      <c r="F105" s="80" t="s">
        <v>126</v>
      </c>
      <c r="G105" s="126"/>
      <c r="H105" s="114"/>
      <c r="I105" s="114"/>
      <c r="J105" s="114"/>
      <c r="K105" s="85"/>
      <c r="L105" s="79"/>
    </row>
    <row r="106" spans="1:12" ht="22.5" x14ac:dyDescent="0.2">
      <c r="A106" s="1" t="s">
        <v>120</v>
      </c>
      <c r="B106" s="109">
        <v>26</v>
      </c>
      <c r="C106" s="110" t="s">
        <v>190</v>
      </c>
      <c r="D106" s="110"/>
      <c r="E106" s="110" t="s">
        <v>122</v>
      </c>
      <c r="F106" s="80" t="s">
        <v>191</v>
      </c>
      <c r="G106" s="127" t="s">
        <v>166</v>
      </c>
      <c r="H106" s="111">
        <v>5.08</v>
      </c>
      <c r="I106" s="111"/>
      <c r="J106" s="111" t="str">
        <f>IF(ISNUMBER(I106),ROUND(H106*I106,3),"")</f>
        <v/>
      </c>
      <c r="K106" s="84"/>
      <c r="L106" s="78">
        <f>ROUND(H106*K106,2)</f>
        <v>0</v>
      </c>
    </row>
    <row r="107" spans="1:12" x14ac:dyDescent="0.2">
      <c r="A107" s="1" t="s">
        <v>5</v>
      </c>
      <c r="B107" s="112"/>
      <c r="C107" s="113"/>
      <c r="D107" s="113"/>
      <c r="E107" s="113"/>
      <c r="F107" s="80"/>
      <c r="G107" s="126"/>
      <c r="H107" s="114"/>
      <c r="I107" s="114"/>
      <c r="J107" s="114"/>
      <c r="K107" s="85"/>
      <c r="L107" s="79"/>
    </row>
    <row r="108" spans="1:12" x14ac:dyDescent="0.2">
      <c r="A108" s="1" t="s">
        <v>7</v>
      </c>
      <c r="B108" s="112"/>
      <c r="C108" s="113"/>
      <c r="D108" s="113"/>
      <c r="E108" s="113"/>
      <c r="F108" s="80" t="s">
        <v>192</v>
      </c>
      <c r="G108" s="126"/>
      <c r="H108" s="114"/>
      <c r="I108" s="114"/>
      <c r="J108" s="114"/>
      <c r="K108" s="85"/>
      <c r="L108" s="79"/>
    </row>
    <row r="109" spans="1:12" x14ac:dyDescent="0.2">
      <c r="A109" s="1" t="s">
        <v>8</v>
      </c>
      <c r="B109" s="112"/>
      <c r="C109" s="113"/>
      <c r="D109" s="113"/>
      <c r="E109" s="113"/>
      <c r="F109" s="80" t="s">
        <v>126</v>
      </c>
      <c r="G109" s="126"/>
      <c r="H109" s="114"/>
      <c r="I109" s="114"/>
      <c r="J109" s="114"/>
      <c r="K109" s="85"/>
      <c r="L109" s="79"/>
    </row>
    <row r="110" spans="1:12" x14ac:dyDescent="0.2">
      <c r="A110" s="1"/>
      <c r="B110" s="115"/>
      <c r="C110" s="116"/>
      <c r="D110" s="116"/>
      <c r="E110" s="116"/>
      <c r="F110" s="116"/>
      <c r="G110" s="128"/>
      <c r="H110" s="117"/>
      <c r="I110" s="117"/>
      <c r="J110" s="117"/>
      <c r="K110" s="86"/>
      <c r="L110" s="81"/>
    </row>
    <row r="111" spans="1:12" ht="22.5" x14ac:dyDescent="0.2">
      <c r="A111" s="1" t="s">
        <v>102</v>
      </c>
      <c r="B111" s="118"/>
      <c r="C111" s="119" t="s">
        <v>231</v>
      </c>
      <c r="D111" s="119"/>
      <c r="E111" s="119"/>
      <c r="F111" s="119" t="s">
        <v>169</v>
      </c>
      <c r="G111" s="129"/>
      <c r="H111" s="120"/>
      <c r="I111" s="120"/>
      <c r="J111" s="120">
        <f>SUBTOTAL(9,J74:J110)</f>
        <v>0</v>
      </c>
      <c r="K111" s="87"/>
      <c r="L111" s="88">
        <f>SUBTOTAL(9,L74:L110)</f>
        <v>0</v>
      </c>
    </row>
    <row r="112" spans="1:12" ht="12" thickBot="1" x14ac:dyDescent="0.25">
      <c r="A112" s="1"/>
      <c r="B112" s="121"/>
      <c r="C112" s="122"/>
      <c r="D112" s="122"/>
      <c r="E112" s="122"/>
      <c r="F112" s="122"/>
      <c r="G112" s="123"/>
      <c r="H112" s="124"/>
      <c r="I112" s="125"/>
      <c r="J112" s="124"/>
      <c r="K112" s="77"/>
      <c r="L112" s="77"/>
    </row>
    <row r="113" spans="1:12" x14ac:dyDescent="0.2">
      <c r="A113" s="1" t="s">
        <v>116</v>
      </c>
      <c r="B113" s="106" t="s">
        <v>117</v>
      </c>
      <c r="C113" s="107" t="s">
        <v>193</v>
      </c>
      <c r="D113" s="107"/>
      <c r="E113" s="107"/>
      <c r="F113" s="107" t="s">
        <v>194</v>
      </c>
      <c r="G113" s="130"/>
      <c r="H113" s="108"/>
      <c r="I113" s="108"/>
      <c r="J113" s="108"/>
      <c r="K113" s="82"/>
      <c r="L113" s="83"/>
    </row>
    <row r="114" spans="1:12" ht="22.5" x14ac:dyDescent="0.2">
      <c r="A114" s="1" t="s">
        <v>120</v>
      </c>
      <c r="B114" s="109">
        <v>29</v>
      </c>
      <c r="C114" s="110" t="s">
        <v>195</v>
      </c>
      <c r="D114" s="110"/>
      <c r="E114" s="110" t="s">
        <v>122</v>
      </c>
      <c r="F114" s="80" t="s">
        <v>196</v>
      </c>
      <c r="G114" s="127" t="s">
        <v>137</v>
      </c>
      <c r="H114" s="111">
        <v>72.55</v>
      </c>
      <c r="I114" s="111"/>
      <c r="J114" s="111" t="str">
        <f>IF(ISNUMBER(I114),ROUND(H114*I114,3),"")</f>
        <v/>
      </c>
      <c r="K114" s="84"/>
      <c r="L114" s="78">
        <f>ROUND(H114*K114,2)</f>
        <v>0</v>
      </c>
    </row>
    <row r="115" spans="1:12" x14ac:dyDescent="0.2">
      <c r="A115" s="1" t="s">
        <v>5</v>
      </c>
      <c r="B115" s="112"/>
      <c r="C115" s="113"/>
      <c r="D115" s="113"/>
      <c r="E115" s="113"/>
      <c r="F115" s="80"/>
      <c r="G115" s="126"/>
      <c r="H115" s="114"/>
      <c r="I115" s="114"/>
      <c r="J115" s="114"/>
      <c r="K115" s="85"/>
      <c r="L115" s="79"/>
    </row>
    <row r="116" spans="1:12" x14ac:dyDescent="0.2">
      <c r="A116" s="1" t="s">
        <v>7</v>
      </c>
      <c r="B116" s="112"/>
      <c r="C116" s="113"/>
      <c r="D116" s="113"/>
      <c r="E116" s="113"/>
      <c r="F116" s="80" t="s">
        <v>197</v>
      </c>
      <c r="G116" s="126"/>
      <c r="H116" s="114"/>
      <c r="I116" s="114"/>
      <c r="J116" s="114"/>
      <c r="K116" s="85"/>
      <c r="L116" s="79"/>
    </row>
    <row r="117" spans="1:12" x14ac:dyDescent="0.2">
      <c r="A117" s="1" t="s">
        <v>8</v>
      </c>
      <c r="B117" s="112"/>
      <c r="C117" s="113"/>
      <c r="D117" s="113"/>
      <c r="E117" s="113"/>
      <c r="F117" s="80" t="s">
        <v>126</v>
      </c>
      <c r="G117" s="126"/>
      <c r="H117" s="114"/>
      <c r="I117" s="114"/>
      <c r="J117" s="114"/>
      <c r="K117" s="85"/>
      <c r="L117" s="79"/>
    </row>
    <row r="118" spans="1:12" x14ac:dyDescent="0.2">
      <c r="A118" s="1" t="s">
        <v>120</v>
      </c>
      <c r="B118" s="109">
        <v>30</v>
      </c>
      <c r="C118" s="110" t="s">
        <v>198</v>
      </c>
      <c r="D118" s="110"/>
      <c r="E118" s="110" t="s">
        <v>199</v>
      </c>
      <c r="F118" s="80" t="s">
        <v>200</v>
      </c>
      <c r="G118" s="127" t="s">
        <v>137</v>
      </c>
      <c r="H118" s="111">
        <v>20.2</v>
      </c>
      <c r="I118" s="111"/>
      <c r="J118" s="111" t="str">
        <f>IF(ISNUMBER(I118),ROUND(H118*I118,3),"")</f>
        <v/>
      </c>
      <c r="K118" s="84"/>
      <c r="L118" s="78">
        <f>ROUND(H118*K118,2)</f>
        <v>0</v>
      </c>
    </row>
    <row r="119" spans="1:12" x14ac:dyDescent="0.2">
      <c r="A119" s="1" t="s">
        <v>5</v>
      </c>
      <c r="B119" s="112"/>
      <c r="C119" s="113"/>
      <c r="D119" s="113"/>
      <c r="E119" s="113"/>
      <c r="F119" s="80"/>
      <c r="G119" s="126"/>
      <c r="H119" s="114"/>
      <c r="I119" s="114"/>
      <c r="J119" s="114"/>
      <c r="K119" s="85"/>
      <c r="L119" s="79"/>
    </row>
    <row r="120" spans="1:12" x14ac:dyDescent="0.2">
      <c r="A120" s="1" t="s">
        <v>7</v>
      </c>
      <c r="B120" s="112"/>
      <c r="C120" s="113"/>
      <c r="D120" s="113"/>
      <c r="E120" s="113"/>
      <c r="F120" s="80" t="s">
        <v>201</v>
      </c>
      <c r="G120" s="126"/>
      <c r="H120" s="114"/>
      <c r="I120" s="114"/>
      <c r="J120" s="114"/>
      <c r="K120" s="85"/>
      <c r="L120" s="79"/>
    </row>
    <row r="121" spans="1:12" x14ac:dyDescent="0.2">
      <c r="A121" s="1" t="s">
        <v>8</v>
      </c>
      <c r="B121" s="112"/>
      <c r="C121" s="113"/>
      <c r="D121" s="113"/>
      <c r="E121" s="113"/>
      <c r="F121" s="80"/>
      <c r="G121" s="126"/>
      <c r="H121" s="114"/>
      <c r="I121" s="114"/>
      <c r="J121" s="114"/>
      <c r="K121" s="85"/>
      <c r="L121" s="79"/>
    </row>
    <row r="122" spans="1:12" x14ac:dyDescent="0.2">
      <c r="A122" s="1"/>
      <c r="B122" s="115"/>
      <c r="C122" s="116"/>
      <c r="D122" s="116"/>
      <c r="E122" s="116"/>
      <c r="F122" s="116"/>
      <c r="G122" s="128"/>
      <c r="H122" s="117"/>
      <c r="I122" s="117"/>
      <c r="J122" s="117"/>
      <c r="K122" s="86"/>
      <c r="L122" s="81"/>
    </row>
    <row r="123" spans="1:12" ht="22.5" x14ac:dyDescent="0.2">
      <c r="A123" s="1" t="s">
        <v>102</v>
      </c>
      <c r="B123" s="118"/>
      <c r="C123" s="119" t="s">
        <v>232</v>
      </c>
      <c r="D123" s="119"/>
      <c r="E123" s="119"/>
      <c r="F123" s="119" t="s">
        <v>194</v>
      </c>
      <c r="G123" s="129"/>
      <c r="H123" s="120"/>
      <c r="I123" s="120"/>
      <c r="J123" s="120">
        <f>SUBTOTAL(9,J114:J122)</f>
        <v>0</v>
      </c>
      <c r="K123" s="87"/>
      <c r="L123" s="88">
        <f>SUBTOTAL(9,L114:L122)</f>
        <v>0</v>
      </c>
    </row>
    <row r="124" spans="1:12" ht="12" thickBot="1" x14ac:dyDescent="0.25">
      <c r="A124" s="1"/>
      <c r="B124" s="121"/>
      <c r="C124" s="122"/>
      <c r="D124" s="122"/>
      <c r="E124" s="122"/>
      <c r="F124" s="122"/>
      <c r="G124" s="123"/>
      <c r="H124" s="124"/>
      <c r="I124" s="125"/>
      <c r="J124" s="124"/>
      <c r="K124" s="77"/>
      <c r="L124" s="77"/>
    </row>
    <row r="125" spans="1:12" x14ac:dyDescent="0.2">
      <c r="A125" s="1" t="s">
        <v>116</v>
      </c>
      <c r="B125" s="106" t="s">
        <v>117</v>
      </c>
      <c r="C125" s="107" t="s">
        <v>202</v>
      </c>
      <c r="D125" s="107"/>
      <c r="E125" s="107"/>
      <c r="F125" s="107" t="s">
        <v>203</v>
      </c>
      <c r="G125" s="130"/>
      <c r="H125" s="108"/>
      <c r="I125" s="108"/>
      <c r="J125" s="108"/>
      <c r="K125" s="82"/>
      <c r="L125" s="83"/>
    </row>
    <row r="126" spans="1:12" ht="22.5" x14ac:dyDescent="0.2">
      <c r="A126" s="1" t="s">
        <v>120</v>
      </c>
      <c r="B126" s="109">
        <v>1</v>
      </c>
      <c r="C126" s="110" t="s">
        <v>204</v>
      </c>
      <c r="D126" s="110"/>
      <c r="E126" s="110" t="s">
        <v>122</v>
      </c>
      <c r="F126" s="80" t="s">
        <v>205</v>
      </c>
      <c r="G126" s="127" t="s">
        <v>137</v>
      </c>
      <c r="H126" s="111">
        <v>67.5</v>
      </c>
      <c r="I126" s="111"/>
      <c r="J126" s="111" t="str">
        <f>IF(ISNUMBER(I126),ROUND(H126*I126,3),"")</f>
        <v/>
      </c>
      <c r="K126" s="84"/>
      <c r="L126" s="78">
        <f>ROUND(H126*K126,2)</f>
        <v>0</v>
      </c>
    </row>
    <row r="127" spans="1:12" x14ac:dyDescent="0.2">
      <c r="A127" s="1" t="s">
        <v>5</v>
      </c>
      <c r="B127" s="112"/>
      <c r="C127" s="113"/>
      <c r="D127" s="113"/>
      <c r="E127" s="113"/>
      <c r="F127" s="80"/>
      <c r="G127" s="126"/>
      <c r="H127" s="114"/>
      <c r="I127" s="114"/>
      <c r="J127" s="114"/>
      <c r="K127" s="85"/>
      <c r="L127" s="79"/>
    </row>
    <row r="128" spans="1:12" x14ac:dyDescent="0.2">
      <c r="A128" s="1" t="s">
        <v>7</v>
      </c>
      <c r="B128" s="112"/>
      <c r="C128" s="113"/>
      <c r="D128" s="113"/>
      <c r="E128" s="113"/>
      <c r="F128" s="80" t="s">
        <v>206</v>
      </c>
      <c r="G128" s="126"/>
      <c r="H128" s="114"/>
      <c r="I128" s="114"/>
      <c r="J128" s="114"/>
      <c r="K128" s="85"/>
      <c r="L128" s="79"/>
    </row>
    <row r="129" spans="1:12" x14ac:dyDescent="0.2">
      <c r="A129" s="1" t="s">
        <v>8</v>
      </c>
      <c r="B129" s="112"/>
      <c r="C129" s="113"/>
      <c r="D129" s="113"/>
      <c r="E129" s="113"/>
      <c r="F129" s="80" t="s">
        <v>126</v>
      </c>
      <c r="G129" s="126"/>
      <c r="H129" s="114"/>
      <c r="I129" s="114"/>
      <c r="J129" s="114"/>
      <c r="K129" s="85"/>
      <c r="L129" s="79"/>
    </row>
    <row r="130" spans="1:12" ht="22.5" x14ac:dyDescent="0.2">
      <c r="A130" s="1" t="s">
        <v>120</v>
      </c>
      <c r="B130" s="109">
        <v>2</v>
      </c>
      <c r="C130" s="110" t="s">
        <v>207</v>
      </c>
      <c r="D130" s="110"/>
      <c r="E130" s="110" t="s">
        <v>122</v>
      </c>
      <c r="F130" s="80" t="s">
        <v>208</v>
      </c>
      <c r="G130" s="127" t="s">
        <v>209</v>
      </c>
      <c r="H130" s="111">
        <v>291.60000000000002</v>
      </c>
      <c r="I130" s="111"/>
      <c r="J130" s="111" t="str">
        <f>IF(ISNUMBER(I130),ROUND(H130*I130,3),"")</f>
        <v/>
      </c>
      <c r="K130" s="84"/>
      <c r="L130" s="78">
        <f>ROUND(H130*K130,2)</f>
        <v>0</v>
      </c>
    </row>
    <row r="131" spans="1:12" x14ac:dyDescent="0.2">
      <c r="A131" s="1" t="s">
        <v>5</v>
      </c>
      <c r="B131" s="112"/>
      <c r="C131" s="113"/>
      <c r="D131" s="113"/>
      <c r="E131" s="113"/>
      <c r="F131" s="80"/>
      <c r="G131" s="126"/>
      <c r="H131" s="114"/>
      <c r="I131" s="114"/>
      <c r="J131" s="114"/>
      <c r="K131" s="85"/>
      <c r="L131" s="79"/>
    </row>
    <row r="132" spans="1:12" ht="22.5" x14ac:dyDescent="0.2">
      <c r="A132" s="1" t="s">
        <v>7</v>
      </c>
      <c r="B132" s="112"/>
      <c r="C132" s="113"/>
      <c r="D132" s="113"/>
      <c r="E132" s="113"/>
      <c r="F132" s="80" t="s">
        <v>210</v>
      </c>
      <c r="G132" s="126"/>
      <c r="H132" s="114"/>
      <c r="I132" s="114"/>
      <c r="J132" s="114"/>
      <c r="K132" s="85"/>
      <c r="L132" s="79"/>
    </row>
    <row r="133" spans="1:12" x14ac:dyDescent="0.2">
      <c r="A133" s="1" t="s">
        <v>8</v>
      </c>
      <c r="B133" s="112"/>
      <c r="C133" s="113"/>
      <c r="D133" s="113"/>
      <c r="E133" s="113"/>
      <c r="F133" s="80" t="s">
        <v>126</v>
      </c>
      <c r="G133" s="126"/>
      <c r="H133" s="114"/>
      <c r="I133" s="114"/>
      <c r="J133" s="114"/>
      <c r="K133" s="85"/>
      <c r="L133" s="79"/>
    </row>
    <row r="134" spans="1:12" ht="22.5" x14ac:dyDescent="0.2">
      <c r="A134" s="1" t="s">
        <v>120</v>
      </c>
      <c r="B134" s="109">
        <v>3</v>
      </c>
      <c r="C134" s="110" t="s">
        <v>211</v>
      </c>
      <c r="D134" s="110"/>
      <c r="E134" s="110" t="s">
        <v>122</v>
      </c>
      <c r="F134" s="80" t="s">
        <v>212</v>
      </c>
      <c r="G134" s="127" t="s">
        <v>156</v>
      </c>
      <c r="H134" s="111">
        <v>7.77</v>
      </c>
      <c r="I134" s="111"/>
      <c r="J134" s="111" t="str">
        <f>IF(ISNUMBER(I134),ROUND(H134*I134,3),"")</f>
        <v/>
      </c>
      <c r="K134" s="84"/>
      <c r="L134" s="78">
        <f>ROUND(H134*K134,2)</f>
        <v>0</v>
      </c>
    </row>
    <row r="135" spans="1:12" x14ac:dyDescent="0.2">
      <c r="A135" s="1" t="s">
        <v>5</v>
      </c>
      <c r="B135" s="112"/>
      <c r="C135" s="113"/>
      <c r="D135" s="113"/>
      <c r="E135" s="113"/>
      <c r="F135" s="80"/>
      <c r="G135" s="126"/>
      <c r="H135" s="114"/>
      <c r="I135" s="114"/>
      <c r="J135" s="114"/>
      <c r="K135" s="85"/>
      <c r="L135" s="79"/>
    </row>
    <row r="136" spans="1:12" x14ac:dyDescent="0.2">
      <c r="A136" s="1" t="s">
        <v>7</v>
      </c>
      <c r="B136" s="112"/>
      <c r="C136" s="113"/>
      <c r="D136" s="113"/>
      <c r="E136" s="113"/>
      <c r="F136" s="80" t="s">
        <v>213</v>
      </c>
      <c r="G136" s="126"/>
      <c r="H136" s="114"/>
      <c r="I136" s="114"/>
      <c r="J136" s="114"/>
      <c r="K136" s="85"/>
      <c r="L136" s="79"/>
    </row>
    <row r="137" spans="1:12" x14ac:dyDescent="0.2">
      <c r="A137" s="1" t="s">
        <v>8</v>
      </c>
      <c r="B137" s="112"/>
      <c r="C137" s="113"/>
      <c r="D137" s="113"/>
      <c r="E137" s="113"/>
      <c r="F137" s="80" t="s">
        <v>126</v>
      </c>
      <c r="G137" s="126"/>
      <c r="H137" s="114"/>
      <c r="I137" s="114"/>
      <c r="J137" s="114"/>
      <c r="K137" s="85"/>
      <c r="L137" s="79"/>
    </row>
    <row r="138" spans="1:12" ht="22.5" x14ac:dyDescent="0.2">
      <c r="A138" s="1" t="s">
        <v>120</v>
      </c>
      <c r="B138" s="109">
        <v>4</v>
      </c>
      <c r="C138" s="110" t="s">
        <v>214</v>
      </c>
      <c r="D138" s="110"/>
      <c r="E138" s="110" t="s">
        <v>122</v>
      </c>
      <c r="F138" s="80" t="s">
        <v>215</v>
      </c>
      <c r="G138" s="127" t="s">
        <v>156</v>
      </c>
      <c r="H138" s="111">
        <v>7.77</v>
      </c>
      <c r="I138" s="111"/>
      <c r="J138" s="111" t="str">
        <f>IF(ISNUMBER(I138),ROUND(H138*I138,3),"")</f>
        <v/>
      </c>
      <c r="K138" s="84"/>
      <c r="L138" s="78">
        <f>ROUND(H138*K138,2)</f>
        <v>0</v>
      </c>
    </row>
    <row r="139" spans="1:12" x14ac:dyDescent="0.2">
      <c r="A139" s="1" t="s">
        <v>5</v>
      </c>
      <c r="B139" s="112"/>
      <c r="C139" s="113"/>
      <c r="D139" s="113"/>
      <c r="E139" s="113"/>
      <c r="F139" s="80"/>
      <c r="G139" s="126"/>
      <c r="H139" s="114"/>
      <c r="I139" s="114"/>
      <c r="J139" s="114"/>
      <c r="K139" s="85"/>
      <c r="L139" s="79"/>
    </row>
    <row r="140" spans="1:12" ht="22.5" x14ac:dyDescent="0.2">
      <c r="A140" s="1" t="s">
        <v>7</v>
      </c>
      <c r="B140" s="112"/>
      <c r="C140" s="113"/>
      <c r="D140" s="113"/>
      <c r="E140" s="113"/>
      <c r="F140" s="80" t="s">
        <v>216</v>
      </c>
      <c r="G140" s="126"/>
      <c r="H140" s="114"/>
      <c r="I140" s="114"/>
      <c r="J140" s="114"/>
      <c r="K140" s="85"/>
      <c r="L140" s="79"/>
    </row>
    <row r="141" spans="1:12" x14ac:dyDescent="0.2">
      <c r="A141" s="1" t="s">
        <v>8</v>
      </c>
      <c r="B141" s="112"/>
      <c r="C141" s="113"/>
      <c r="D141" s="113"/>
      <c r="E141" s="113"/>
      <c r="F141" s="80" t="s">
        <v>126</v>
      </c>
      <c r="G141" s="126"/>
      <c r="H141" s="114"/>
      <c r="I141" s="114"/>
      <c r="J141" s="114"/>
      <c r="K141" s="85"/>
      <c r="L141" s="79"/>
    </row>
    <row r="142" spans="1:12" ht="22.5" x14ac:dyDescent="0.2">
      <c r="A142" s="1" t="s">
        <v>120</v>
      </c>
      <c r="B142" s="109">
        <v>5</v>
      </c>
      <c r="C142" s="110" t="s">
        <v>217</v>
      </c>
      <c r="D142" s="110"/>
      <c r="E142" s="110" t="s">
        <v>122</v>
      </c>
      <c r="F142" s="80" t="s">
        <v>218</v>
      </c>
      <c r="G142" s="127" t="s">
        <v>181</v>
      </c>
      <c r="H142" s="111">
        <v>1</v>
      </c>
      <c r="I142" s="111"/>
      <c r="J142" s="111" t="str">
        <f>IF(ISNUMBER(I142),ROUND(H142*I142,3),"")</f>
        <v/>
      </c>
      <c r="K142" s="84"/>
      <c r="L142" s="78">
        <f>ROUND(H142*K142,2)</f>
        <v>0</v>
      </c>
    </row>
    <row r="143" spans="1:12" x14ac:dyDescent="0.2">
      <c r="A143" s="1" t="s">
        <v>5</v>
      </c>
      <c r="B143" s="112"/>
      <c r="C143" s="113"/>
      <c r="D143" s="113"/>
      <c r="E143" s="113"/>
      <c r="F143" s="80"/>
      <c r="G143" s="126"/>
      <c r="H143" s="114"/>
      <c r="I143" s="114"/>
      <c r="J143" s="114"/>
      <c r="K143" s="85"/>
      <c r="L143" s="79"/>
    </row>
    <row r="144" spans="1:12" x14ac:dyDescent="0.2">
      <c r="A144" s="1" t="s">
        <v>7</v>
      </c>
      <c r="B144" s="112"/>
      <c r="C144" s="113"/>
      <c r="D144" s="113"/>
      <c r="E144" s="113"/>
      <c r="F144" s="80" t="s">
        <v>219</v>
      </c>
      <c r="G144" s="126"/>
      <c r="H144" s="114"/>
      <c r="I144" s="114"/>
      <c r="J144" s="114"/>
      <c r="K144" s="85"/>
      <c r="L144" s="79"/>
    </row>
    <row r="145" spans="1:12" x14ac:dyDescent="0.2">
      <c r="A145" s="1" t="s">
        <v>8</v>
      </c>
      <c r="B145" s="112"/>
      <c r="C145" s="113"/>
      <c r="D145" s="113"/>
      <c r="E145" s="113"/>
      <c r="F145" s="80" t="s">
        <v>126</v>
      </c>
      <c r="G145" s="126"/>
      <c r="H145" s="114"/>
      <c r="I145" s="114"/>
      <c r="J145" s="114"/>
      <c r="K145" s="85"/>
      <c r="L145" s="79"/>
    </row>
    <row r="146" spans="1:12" ht="22.5" x14ac:dyDescent="0.2">
      <c r="A146" s="1" t="s">
        <v>120</v>
      </c>
      <c r="B146" s="109">
        <v>6</v>
      </c>
      <c r="C146" s="110" t="s">
        <v>220</v>
      </c>
      <c r="D146" s="110"/>
      <c r="E146" s="110" t="s">
        <v>122</v>
      </c>
      <c r="F146" s="80" t="s">
        <v>221</v>
      </c>
      <c r="G146" s="127" t="s">
        <v>181</v>
      </c>
      <c r="H146" s="111">
        <v>1</v>
      </c>
      <c r="I146" s="111"/>
      <c r="J146" s="111" t="str">
        <f>IF(ISNUMBER(I146),ROUND(H146*I146,3),"")</f>
        <v/>
      </c>
      <c r="K146" s="84"/>
      <c r="L146" s="78">
        <f>ROUND(H146*K146,2)</f>
        <v>0</v>
      </c>
    </row>
    <row r="147" spans="1:12" x14ac:dyDescent="0.2">
      <c r="A147" s="1" t="s">
        <v>5</v>
      </c>
      <c r="B147" s="112"/>
      <c r="C147" s="113"/>
      <c r="D147" s="113"/>
      <c r="E147" s="113"/>
      <c r="F147" s="80"/>
      <c r="G147" s="126"/>
      <c r="H147" s="114"/>
      <c r="I147" s="114"/>
      <c r="J147" s="114"/>
      <c r="K147" s="85"/>
      <c r="L147" s="79"/>
    </row>
    <row r="148" spans="1:12" x14ac:dyDescent="0.2">
      <c r="A148" s="1" t="s">
        <v>7</v>
      </c>
      <c r="B148" s="112"/>
      <c r="C148" s="113"/>
      <c r="D148" s="113"/>
      <c r="E148" s="113"/>
      <c r="F148" s="80" t="s">
        <v>222</v>
      </c>
      <c r="G148" s="126"/>
      <c r="H148" s="114"/>
      <c r="I148" s="114"/>
      <c r="J148" s="114"/>
      <c r="K148" s="85"/>
      <c r="L148" s="79"/>
    </row>
    <row r="149" spans="1:12" x14ac:dyDescent="0.2">
      <c r="A149" s="1" t="s">
        <v>8</v>
      </c>
      <c r="B149" s="112"/>
      <c r="C149" s="113"/>
      <c r="D149" s="113"/>
      <c r="E149" s="113"/>
      <c r="F149" s="80" t="s">
        <v>126</v>
      </c>
      <c r="G149" s="126"/>
      <c r="H149" s="114"/>
      <c r="I149" s="114"/>
      <c r="J149" s="114"/>
      <c r="K149" s="85"/>
      <c r="L149" s="79"/>
    </row>
    <row r="150" spans="1:12" ht="22.5" x14ac:dyDescent="0.2">
      <c r="A150" s="1" t="s">
        <v>120</v>
      </c>
      <c r="B150" s="109">
        <v>7</v>
      </c>
      <c r="C150" s="110" t="s">
        <v>223</v>
      </c>
      <c r="D150" s="110"/>
      <c r="E150" s="110" t="s">
        <v>122</v>
      </c>
      <c r="F150" s="80" t="s">
        <v>224</v>
      </c>
      <c r="G150" s="127" t="s">
        <v>156</v>
      </c>
      <c r="H150" s="111">
        <v>9</v>
      </c>
      <c r="I150" s="111"/>
      <c r="J150" s="111" t="str">
        <f>IF(ISNUMBER(I150),ROUND(H150*I150,3),"")</f>
        <v/>
      </c>
      <c r="K150" s="84"/>
      <c r="L150" s="78">
        <f>ROUND(H150*K150,2)</f>
        <v>0</v>
      </c>
    </row>
    <row r="151" spans="1:12" x14ac:dyDescent="0.2">
      <c r="A151" s="1" t="s">
        <v>5</v>
      </c>
      <c r="B151" s="112"/>
      <c r="C151" s="113"/>
      <c r="D151" s="113"/>
      <c r="E151" s="113"/>
      <c r="F151" s="80"/>
      <c r="G151" s="126"/>
      <c r="H151" s="114"/>
      <c r="I151" s="114"/>
      <c r="J151" s="114"/>
      <c r="K151" s="85"/>
      <c r="L151" s="79"/>
    </row>
    <row r="152" spans="1:12" x14ac:dyDescent="0.2">
      <c r="A152" s="1" t="s">
        <v>7</v>
      </c>
      <c r="B152" s="112"/>
      <c r="C152" s="113"/>
      <c r="D152" s="113"/>
      <c r="E152" s="113"/>
      <c r="F152" s="80" t="s">
        <v>225</v>
      </c>
      <c r="G152" s="126"/>
      <c r="H152" s="114"/>
      <c r="I152" s="114"/>
      <c r="J152" s="114"/>
      <c r="K152" s="85"/>
      <c r="L152" s="79"/>
    </row>
    <row r="153" spans="1:12" x14ac:dyDescent="0.2">
      <c r="A153" s="1" t="s">
        <v>8</v>
      </c>
      <c r="B153" s="112"/>
      <c r="C153" s="113"/>
      <c r="D153" s="113"/>
      <c r="E153" s="113"/>
      <c r="F153" s="80" t="s">
        <v>126</v>
      </c>
      <c r="G153" s="126"/>
      <c r="H153" s="114"/>
      <c r="I153" s="114"/>
      <c r="J153" s="114"/>
      <c r="K153" s="85"/>
      <c r="L153" s="79"/>
    </row>
    <row r="154" spans="1:12" ht="22.5" x14ac:dyDescent="0.2">
      <c r="A154" s="1" t="s">
        <v>120</v>
      </c>
      <c r="B154" s="109">
        <v>8</v>
      </c>
      <c r="C154" s="110" t="s">
        <v>226</v>
      </c>
      <c r="D154" s="110"/>
      <c r="E154" s="110" t="s">
        <v>122</v>
      </c>
      <c r="F154" s="80" t="s">
        <v>227</v>
      </c>
      <c r="G154" s="127" t="s">
        <v>156</v>
      </c>
      <c r="H154" s="111">
        <v>1.7</v>
      </c>
      <c r="I154" s="111"/>
      <c r="J154" s="111" t="str">
        <f>IF(ISNUMBER(I154),ROUND(H154*I154,3),"")</f>
        <v/>
      </c>
      <c r="K154" s="84"/>
      <c r="L154" s="78">
        <f>ROUND(H154*K154,2)</f>
        <v>0</v>
      </c>
    </row>
    <row r="155" spans="1:12" x14ac:dyDescent="0.2">
      <c r="A155" s="1" t="s">
        <v>5</v>
      </c>
      <c r="B155" s="112"/>
      <c r="C155" s="113"/>
      <c r="D155" s="113"/>
      <c r="E155" s="113"/>
      <c r="F155" s="80"/>
      <c r="G155" s="126"/>
      <c r="H155" s="114"/>
      <c r="I155" s="114"/>
      <c r="J155" s="114"/>
      <c r="K155" s="85"/>
      <c r="L155" s="79"/>
    </row>
    <row r="156" spans="1:12" x14ac:dyDescent="0.2">
      <c r="A156" s="1" t="s">
        <v>7</v>
      </c>
      <c r="B156" s="112"/>
      <c r="C156" s="113"/>
      <c r="D156" s="113"/>
      <c r="E156" s="113"/>
      <c r="F156" s="80" t="s">
        <v>228</v>
      </c>
      <c r="G156" s="126"/>
      <c r="H156" s="114"/>
      <c r="I156" s="114"/>
      <c r="J156" s="114"/>
      <c r="K156" s="85"/>
      <c r="L156" s="79"/>
    </row>
    <row r="157" spans="1:12" x14ac:dyDescent="0.2">
      <c r="A157" s="1" t="s">
        <v>8</v>
      </c>
      <c r="B157" s="112"/>
      <c r="C157" s="113"/>
      <c r="D157" s="113"/>
      <c r="E157" s="113"/>
      <c r="F157" s="80" t="s">
        <v>126</v>
      </c>
      <c r="G157" s="126"/>
      <c r="H157" s="114"/>
      <c r="I157" s="114"/>
      <c r="J157" s="114"/>
      <c r="K157" s="85"/>
      <c r="L157" s="79"/>
    </row>
    <row r="158" spans="1:12" x14ac:dyDescent="0.2">
      <c r="A158" s="1"/>
      <c r="B158" s="131"/>
      <c r="C158" s="132"/>
      <c r="D158" s="132"/>
      <c r="E158" s="132"/>
      <c r="F158" s="132"/>
      <c r="G158" s="133"/>
      <c r="H158" s="134"/>
      <c r="I158" s="134"/>
      <c r="J158" s="134"/>
      <c r="K158" s="90"/>
      <c r="L158" s="91"/>
    </row>
    <row r="159" spans="1:12" ht="22.5" x14ac:dyDescent="0.2">
      <c r="A159" s="1" t="s">
        <v>102</v>
      </c>
      <c r="B159" s="118"/>
      <c r="C159" s="119" t="s">
        <v>233</v>
      </c>
      <c r="D159" s="119"/>
      <c r="E159" s="119"/>
      <c r="F159" s="119" t="s">
        <v>203</v>
      </c>
      <c r="G159" s="129"/>
      <c r="H159" s="120"/>
      <c r="I159" s="120"/>
      <c r="J159" s="120">
        <f>SUBTOTAL(9,J126:J158)</f>
        <v>0</v>
      </c>
      <c r="K159" s="87"/>
      <c r="L159" s="88">
        <f>SUBTOTAL(9,L126:L158)</f>
        <v>0</v>
      </c>
    </row>
    <row r="160" spans="1:12" x14ac:dyDescent="0.2">
      <c r="A160" s="1"/>
      <c r="B160" s="135"/>
      <c r="C160" s="136"/>
      <c r="D160" s="136"/>
      <c r="E160" s="136"/>
      <c r="F160" s="136"/>
      <c r="G160" s="137"/>
      <c r="H160" s="138"/>
      <c r="I160" s="139"/>
      <c r="J160" s="138"/>
      <c r="K160" s="89"/>
      <c r="L160" s="89"/>
    </row>
    <row r="161" spans="1:12" x14ac:dyDescent="0.2">
      <c r="A161" s="1"/>
      <c r="B161" s="140"/>
      <c r="C161" s="75"/>
      <c r="D161" s="75"/>
      <c r="E161" s="75"/>
      <c r="F161" s="75"/>
      <c r="G161" s="141"/>
      <c r="H161" s="142"/>
      <c r="I161" s="143"/>
      <c r="J161" s="142"/>
      <c r="K161" s="70"/>
      <c r="L161" s="70"/>
    </row>
    <row r="162" spans="1:12" x14ac:dyDescent="0.2">
      <c r="A162" s="1"/>
      <c r="B162" s="140"/>
      <c r="C162" s="75"/>
      <c r="D162" s="75"/>
      <c r="E162" s="75"/>
      <c r="F162" s="75"/>
      <c r="G162" s="141"/>
      <c r="H162" s="142"/>
      <c r="I162" s="143"/>
      <c r="J162" s="142"/>
      <c r="K162" s="70"/>
      <c r="L162" s="70"/>
    </row>
    <row r="163" spans="1:12" x14ac:dyDescent="0.2">
      <c r="A163" s="1"/>
      <c r="B163" s="140"/>
      <c r="C163" s="75"/>
      <c r="D163" s="75"/>
      <c r="E163" s="75"/>
      <c r="F163" s="75"/>
      <c r="G163" s="141"/>
      <c r="H163" s="142"/>
      <c r="I163" s="143"/>
      <c r="J163" s="142"/>
      <c r="K163" s="70"/>
      <c r="L163" s="70"/>
    </row>
    <row r="164" spans="1:12" x14ac:dyDescent="0.2">
      <c r="A164" s="1"/>
      <c r="B164" s="140"/>
      <c r="C164" s="75"/>
      <c r="D164" s="75"/>
      <c r="E164" s="75"/>
      <c r="F164" s="75"/>
      <c r="G164" s="141"/>
      <c r="H164" s="142"/>
      <c r="I164" s="143"/>
      <c r="J164" s="142"/>
      <c r="K164" s="70"/>
      <c r="L164" s="70"/>
    </row>
    <row r="165" spans="1:12" x14ac:dyDescent="0.2">
      <c r="A165" s="1"/>
      <c r="B165" s="140"/>
      <c r="C165" s="75"/>
      <c r="D165" s="75"/>
      <c r="E165" s="75"/>
      <c r="F165" s="75"/>
      <c r="G165" s="141"/>
      <c r="H165" s="142"/>
      <c r="I165" s="143"/>
      <c r="J165" s="142"/>
      <c r="K165" s="70"/>
      <c r="L165" s="70"/>
    </row>
    <row r="166" spans="1:12" x14ac:dyDescent="0.2">
      <c r="A166" s="1"/>
      <c r="B166" s="140"/>
      <c r="C166" s="75"/>
      <c r="D166" s="75"/>
      <c r="E166" s="75"/>
      <c r="F166" s="75"/>
      <c r="G166" s="141"/>
      <c r="H166" s="142"/>
      <c r="I166" s="143"/>
      <c r="J166" s="142"/>
      <c r="K166" s="70"/>
      <c r="L166" s="70"/>
    </row>
    <row r="167" spans="1:12" x14ac:dyDescent="0.2">
      <c r="A167" s="1"/>
      <c r="B167" s="140"/>
      <c r="C167" s="75"/>
      <c r="D167" s="75"/>
      <c r="E167" s="75"/>
      <c r="F167" s="75"/>
      <c r="G167" s="141"/>
      <c r="H167" s="142"/>
      <c r="I167" s="143"/>
      <c r="J167" s="142"/>
      <c r="K167" s="70"/>
      <c r="L167" s="70"/>
    </row>
    <row r="168" spans="1:12" x14ac:dyDescent="0.2">
      <c r="A168" s="1"/>
      <c r="B168" s="140"/>
      <c r="C168" s="75"/>
      <c r="D168" s="75"/>
      <c r="E168" s="75"/>
      <c r="F168" s="75"/>
      <c r="G168" s="141"/>
      <c r="H168" s="142"/>
      <c r="I168" s="143"/>
      <c r="J168" s="142"/>
      <c r="K168" s="70"/>
      <c r="L168" s="70"/>
    </row>
    <row r="169" spans="1:12" x14ac:dyDescent="0.2">
      <c r="A169" s="1"/>
      <c r="B169" s="140"/>
      <c r="C169" s="75"/>
      <c r="D169" s="75"/>
      <c r="E169" s="75"/>
      <c r="F169" s="75"/>
      <c r="G169" s="141"/>
      <c r="H169" s="142"/>
      <c r="I169" s="143"/>
      <c r="J169" s="142"/>
      <c r="K169" s="70"/>
      <c r="L169" s="70"/>
    </row>
    <row r="170" spans="1:12" x14ac:dyDescent="0.2">
      <c r="A170" s="1"/>
      <c r="B170" s="140"/>
      <c r="C170" s="75"/>
      <c r="D170" s="75"/>
      <c r="E170" s="75"/>
      <c r="F170" s="75"/>
      <c r="G170" s="141"/>
      <c r="H170" s="142"/>
      <c r="I170" s="143"/>
      <c r="J170" s="142"/>
      <c r="K170" s="70"/>
      <c r="L170" s="70"/>
    </row>
    <row r="171" spans="1:12" x14ac:dyDescent="0.2">
      <c r="A171" s="1"/>
      <c r="B171" s="140"/>
      <c r="C171" s="75"/>
      <c r="D171" s="75"/>
      <c r="E171" s="75"/>
      <c r="F171" s="75"/>
      <c r="G171" s="141"/>
      <c r="H171" s="142"/>
      <c r="I171" s="143"/>
      <c r="J171" s="142"/>
      <c r="K171" s="70"/>
      <c r="L171" s="70"/>
    </row>
    <row r="172" spans="1:12" x14ac:dyDescent="0.2">
      <c r="A172" s="1"/>
      <c r="B172" s="140"/>
      <c r="C172" s="75"/>
      <c r="D172" s="75"/>
      <c r="E172" s="75"/>
      <c r="F172" s="75"/>
      <c r="G172" s="141"/>
      <c r="H172" s="142"/>
      <c r="I172" s="143"/>
      <c r="J172" s="142"/>
      <c r="K172" s="70"/>
      <c r="L172" s="70"/>
    </row>
    <row r="173" spans="1:12" x14ac:dyDescent="0.2">
      <c r="A173" s="1"/>
      <c r="B173" s="140"/>
      <c r="C173" s="75"/>
      <c r="D173" s="75"/>
      <c r="E173" s="75"/>
      <c r="F173" s="75"/>
      <c r="G173" s="141"/>
      <c r="H173" s="142"/>
      <c r="I173" s="143"/>
      <c r="J173" s="142"/>
      <c r="K173" s="70"/>
      <c r="L173" s="70"/>
    </row>
    <row r="174" spans="1:12" x14ac:dyDescent="0.2">
      <c r="A174" s="1"/>
      <c r="B174" s="140"/>
      <c r="C174" s="75"/>
      <c r="D174" s="75"/>
      <c r="E174" s="75"/>
      <c r="F174" s="75"/>
      <c r="G174" s="141"/>
      <c r="H174" s="142"/>
      <c r="I174" s="143"/>
      <c r="J174" s="142"/>
      <c r="K174" s="70"/>
      <c r="L174" s="70"/>
    </row>
    <row r="175" spans="1:12" x14ac:dyDescent="0.2">
      <c r="A175" s="1"/>
      <c r="B175" s="140"/>
      <c r="C175" s="75"/>
      <c r="D175" s="75"/>
      <c r="E175" s="75"/>
      <c r="F175" s="75"/>
      <c r="G175" s="141"/>
      <c r="H175" s="142"/>
      <c r="I175" s="143"/>
      <c r="J175" s="142"/>
      <c r="K175" s="70"/>
      <c r="L175" s="70"/>
    </row>
    <row r="176" spans="1:12" x14ac:dyDescent="0.2">
      <c r="A176" s="1"/>
      <c r="B176" s="140"/>
      <c r="C176" s="75"/>
      <c r="D176" s="75"/>
      <c r="E176" s="75"/>
      <c r="F176" s="75"/>
      <c r="G176" s="141"/>
      <c r="H176" s="142"/>
      <c r="I176" s="143"/>
      <c r="J176" s="142"/>
      <c r="K176" s="70"/>
      <c r="L176" s="70"/>
    </row>
    <row r="177" spans="1:12" x14ac:dyDescent="0.2">
      <c r="A177" s="1"/>
      <c r="B177" s="140"/>
      <c r="C177" s="75"/>
      <c r="D177" s="75"/>
      <c r="E177" s="75"/>
      <c r="F177" s="75"/>
      <c r="G177" s="141"/>
      <c r="H177" s="142"/>
      <c r="I177" s="143"/>
      <c r="J177" s="142"/>
      <c r="K177" s="70"/>
      <c r="L177" s="70"/>
    </row>
    <row r="178" spans="1:12" x14ac:dyDescent="0.2">
      <c r="A178" s="1"/>
      <c r="B178" s="140"/>
      <c r="C178" s="75"/>
      <c r="D178" s="75"/>
      <c r="E178" s="75"/>
      <c r="F178" s="75"/>
      <c r="G178" s="141"/>
      <c r="H178" s="142"/>
      <c r="I178" s="143"/>
      <c r="J178" s="142"/>
      <c r="K178" s="70"/>
      <c r="L178" s="70"/>
    </row>
    <row r="179" spans="1:12" x14ac:dyDescent="0.2">
      <c r="A179" s="1"/>
      <c r="B179" s="140"/>
      <c r="C179" s="75"/>
      <c r="D179" s="75"/>
      <c r="E179" s="75"/>
      <c r="F179" s="75"/>
      <c r="G179" s="141"/>
      <c r="H179" s="142"/>
      <c r="I179" s="143"/>
      <c r="J179" s="142"/>
      <c r="K179" s="70"/>
      <c r="L179" s="70"/>
    </row>
    <row r="180" spans="1:12" x14ac:dyDescent="0.2">
      <c r="A180" s="1"/>
      <c r="B180" s="140"/>
      <c r="C180" s="75"/>
      <c r="D180" s="75"/>
      <c r="E180" s="75"/>
      <c r="F180" s="75"/>
      <c r="G180" s="141"/>
      <c r="H180" s="142"/>
      <c r="I180" s="143"/>
      <c r="J180" s="142"/>
      <c r="K180" s="70"/>
      <c r="L180" s="70"/>
    </row>
    <row r="181" spans="1:12" x14ac:dyDescent="0.2">
      <c r="A181" s="1"/>
      <c r="B181" s="140"/>
      <c r="C181" s="75"/>
      <c r="D181" s="75"/>
      <c r="E181" s="75"/>
      <c r="F181" s="75"/>
      <c r="G181" s="141"/>
      <c r="H181" s="142"/>
      <c r="I181" s="143"/>
      <c r="J181" s="142"/>
      <c r="K181" s="70"/>
      <c r="L181" s="70"/>
    </row>
    <row r="182" spans="1:12" x14ac:dyDescent="0.2">
      <c r="A182" s="1"/>
      <c r="B182" s="140"/>
      <c r="C182" s="75"/>
      <c r="D182" s="75"/>
      <c r="E182" s="75"/>
      <c r="F182" s="75"/>
      <c r="G182" s="141"/>
      <c r="H182" s="142"/>
      <c r="I182" s="143"/>
      <c r="J182" s="142"/>
      <c r="K182" s="70"/>
      <c r="L182" s="70"/>
    </row>
    <row r="183" spans="1:12" x14ac:dyDescent="0.2">
      <c r="A183" s="1"/>
      <c r="B183" s="140"/>
      <c r="C183" s="75"/>
      <c r="D183" s="75"/>
      <c r="E183" s="75"/>
      <c r="F183" s="75"/>
      <c r="G183" s="141"/>
      <c r="H183" s="142"/>
      <c r="I183" s="143"/>
      <c r="J183" s="142"/>
      <c r="K183" s="70"/>
      <c r="L183" s="70"/>
    </row>
    <row r="184" spans="1:12" x14ac:dyDescent="0.2">
      <c r="A184" s="1"/>
      <c r="B184" s="140"/>
      <c r="C184" s="75"/>
      <c r="D184" s="75"/>
      <c r="E184" s="75"/>
      <c r="F184" s="75"/>
      <c r="G184" s="141"/>
      <c r="H184" s="142"/>
      <c r="I184" s="143"/>
      <c r="J184" s="142"/>
      <c r="K184" s="70"/>
      <c r="L184" s="70"/>
    </row>
    <row r="185" spans="1:12" x14ac:dyDescent="0.2">
      <c r="A185" s="1"/>
      <c r="B185" s="140"/>
      <c r="C185" s="75"/>
      <c r="D185" s="75"/>
      <c r="E185" s="75"/>
      <c r="F185" s="75"/>
      <c r="G185" s="141"/>
      <c r="H185" s="142"/>
      <c r="I185" s="143"/>
      <c r="J185" s="142"/>
      <c r="K185" s="70"/>
      <c r="L185" s="70"/>
    </row>
    <row r="186" spans="1:12" x14ac:dyDescent="0.2">
      <c r="A186" s="1"/>
      <c r="B186" s="140"/>
      <c r="C186" s="75"/>
      <c r="D186" s="75"/>
      <c r="E186" s="75"/>
      <c r="F186" s="75"/>
      <c r="G186" s="141"/>
      <c r="H186" s="142"/>
      <c r="I186" s="143"/>
      <c r="J186" s="142"/>
      <c r="K186" s="70"/>
      <c r="L186" s="70"/>
    </row>
    <row r="187" spans="1:12" x14ac:dyDescent="0.2">
      <c r="A187" s="1"/>
      <c r="B187" s="140"/>
      <c r="C187" s="75"/>
      <c r="D187" s="75"/>
      <c r="E187" s="75"/>
      <c r="F187" s="75"/>
      <c r="G187" s="141"/>
      <c r="H187" s="142"/>
      <c r="I187" s="143"/>
      <c r="J187" s="142"/>
      <c r="K187" s="70"/>
      <c r="L187" s="70"/>
    </row>
    <row r="188" spans="1:12" x14ac:dyDescent="0.2">
      <c r="A188" s="1"/>
      <c r="B188" s="140"/>
      <c r="C188" s="75"/>
      <c r="D188" s="75"/>
      <c r="E188" s="75"/>
      <c r="F188" s="75"/>
      <c r="G188" s="141"/>
      <c r="H188" s="142"/>
      <c r="I188" s="143"/>
      <c r="J188" s="142"/>
      <c r="K188" s="70"/>
      <c r="L188" s="70"/>
    </row>
    <row r="189" spans="1:12" x14ac:dyDescent="0.2">
      <c r="A189" s="1"/>
      <c r="B189" s="140"/>
      <c r="C189" s="75"/>
      <c r="D189" s="75"/>
      <c r="E189" s="75"/>
      <c r="F189" s="75"/>
      <c r="G189" s="141"/>
      <c r="H189" s="142"/>
      <c r="I189" s="143"/>
      <c r="J189" s="142"/>
      <c r="K189" s="70"/>
      <c r="L189" s="70"/>
    </row>
    <row r="190" spans="1:12" x14ac:dyDescent="0.2">
      <c r="A190" s="1"/>
      <c r="B190" s="140"/>
      <c r="C190" s="75"/>
      <c r="D190" s="75"/>
      <c r="E190" s="75"/>
      <c r="F190" s="75"/>
      <c r="G190" s="141"/>
      <c r="H190" s="142"/>
      <c r="I190" s="143"/>
      <c r="J190" s="142"/>
      <c r="K190" s="70"/>
      <c r="L190" s="70"/>
    </row>
    <row r="191" spans="1:12" x14ac:dyDescent="0.2">
      <c r="A191" s="1"/>
      <c r="B191" s="140"/>
      <c r="C191" s="75"/>
      <c r="D191" s="75"/>
      <c r="E191" s="75"/>
      <c r="F191" s="75"/>
      <c r="G191" s="141"/>
      <c r="H191" s="142"/>
      <c r="I191" s="143"/>
      <c r="J191" s="142"/>
      <c r="K191" s="70"/>
      <c r="L191" s="70"/>
    </row>
    <row r="192" spans="1:12" x14ac:dyDescent="0.2">
      <c r="A192" s="1"/>
      <c r="B192" s="140"/>
      <c r="C192" s="75"/>
      <c r="D192" s="75"/>
      <c r="E192" s="75"/>
      <c r="F192" s="75"/>
      <c r="G192" s="141"/>
      <c r="H192" s="142"/>
      <c r="I192" s="143"/>
      <c r="J192" s="142"/>
      <c r="K192" s="70"/>
      <c r="L192" s="70"/>
    </row>
    <row r="193" spans="1:12" x14ac:dyDescent="0.2">
      <c r="A193" s="1"/>
      <c r="B193" s="140"/>
      <c r="C193" s="75"/>
      <c r="D193" s="75"/>
      <c r="E193" s="75"/>
      <c r="F193" s="75"/>
      <c r="G193" s="141"/>
      <c r="H193" s="142"/>
      <c r="I193" s="143"/>
      <c r="J193" s="142"/>
      <c r="K193" s="70"/>
      <c r="L193" s="70"/>
    </row>
    <row r="194" spans="1:12" x14ac:dyDescent="0.2">
      <c r="A194" s="1"/>
      <c r="B194" s="140"/>
      <c r="C194" s="75"/>
      <c r="D194" s="75"/>
      <c r="E194" s="75"/>
      <c r="F194" s="75"/>
      <c r="G194" s="141"/>
      <c r="H194" s="142"/>
      <c r="I194" s="143"/>
      <c r="J194" s="142"/>
      <c r="K194" s="70"/>
      <c r="L194" s="70"/>
    </row>
    <row r="195" spans="1:12" x14ac:dyDescent="0.2">
      <c r="A195" s="1"/>
      <c r="B195" s="140"/>
      <c r="C195" s="75"/>
      <c r="D195" s="75"/>
      <c r="E195" s="75"/>
      <c r="F195" s="75"/>
      <c r="G195" s="141"/>
      <c r="H195" s="142"/>
      <c r="I195" s="143"/>
      <c r="J195" s="142"/>
      <c r="K195" s="70"/>
      <c r="L195" s="70"/>
    </row>
    <row r="196" spans="1:12" x14ac:dyDescent="0.2">
      <c r="A196" s="1"/>
      <c r="B196" s="140"/>
      <c r="C196" s="75"/>
      <c r="D196" s="75"/>
      <c r="E196" s="75"/>
      <c r="F196" s="75"/>
      <c r="G196" s="141"/>
      <c r="H196" s="142"/>
      <c r="I196" s="143"/>
      <c r="J196" s="142"/>
      <c r="K196" s="70"/>
      <c r="L196" s="70"/>
    </row>
    <row r="197" spans="1:12" x14ac:dyDescent="0.2">
      <c r="A197" s="1"/>
      <c r="B197" s="140"/>
      <c r="C197" s="75"/>
      <c r="D197" s="75"/>
      <c r="E197" s="75"/>
      <c r="F197" s="75"/>
      <c r="G197" s="141"/>
      <c r="H197" s="142"/>
      <c r="I197" s="143"/>
      <c r="J197" s="142"/>
      <c r="K197" s="70"/>
      <c r="L197" s="70"/>
    </row>
    <row r="198" spans="1:12" x14ac:dyDescent="0.2">
      <c r="A198" s="1"/>
      <c r="B198" s="140"/>
      <c r="C198" s="75"/>
      <c r="D198" s="75"/>
      <c r="E198" s="75"/>
      <c r="F198" s="75"/>
      <c r="G198" s="141"/>
      <c r="H198" s="142"/>
      <c r="I198" s="143"/>
      <c r="J198" s="142"/>
      <c r="K198" s="70"/>
      <c r="L198" s="70"/>
    </row>
    <row r="199" spans="1:12" x14ac:dyDescent="0.2">
      <c r="A199" s="1"/>
      <c r="B199" s="140"/>
      <c r="C199" s="75"/>
      <c r="D199" s="75"/>
      <c r="E199" s="75"/>
      <c r="F199" s="75"/>
      <c r="G199" s="141"/>
      <c r="H199" s="142"/>
      <c r="I199" s="143"/>
      <c r="J199" s="142"/>
      <c r="K199" s="70"/>
      <c r="L199" s="70"/>
    </row>
    <row r="200" spans="1:12" x14ac:dyDescent="0.2">
      <c r="A200" s="1"/>
      <c r="B200" s="140"/>
      <c r="C200" s="75"/>
      <c r="D200" s="75"/>
      <c r="E200" s="75"/>
      <c r="F200" s="75"/>
      <c r="G200" s="141"/>
      <c r="H200" s="142"/>
      <c r="I200" s="143"/>
      <c r="J200" s="142"/>
      <c r="K200" s="70"/>
      <c r="L200" s="70"/>
    </row>
    <row r="201" spans="1:12" x14ac:dyDescent="0.2">
      <c r="A201" s="1"/>
      <c r="B201" s="140"/>
      <c r="C201" s="75"/>
      <c r="D201" s="75"/>
      <c r="E201" s="75"/>
      <c r="F201" s="75"/>
      <c r="G201" s="141"/>
      <c r="H201" s="142"/>
      <c r="I201" s="143"/>
      <c r="J201" s="142"/>
      <c r="K201" s="70"/>
      <c r="L201" s="70"/>
    </row>
    <row r="202" spans="1:12" x14ac:dyDescent="0.2">
      <c r="A202" s="1"/>
      <c r="B202" s="140"/>
      <c r="C202" s="75"/>
      <c r="D202" s="75"/>
      <c r="E202" s="75"/>
      <c r="F202" s="75"/>
      <c r="G202" s="141"/>
      <c r="H202" s="142"/>
      <c r="I202" s="143"/>
      <c r="J202" s="142"/>
      <c r="K202" s="70"/>
      <c r="L202" s="70"/>
    </row>
    <row r="203" spans="1:12" x14ac:dyDescent="0.2">
      <c r="A203" s="1"/>
      <c r="B203" s="140"/>
      <c r="C203" s="75"/>
      <c r="D203" s="75"/>
      <c r="E203" s="75"/>
      <c r="F203" s="75"/>
      <c r="G203" s="141"/>
      <c r="H203" s="142"/>
      <c r="I203" s="143"/>
      <c r="J203" s="142"/>
      <c r="K203" s="70"/>
      <c r="L203" s="70"/>
    </row>
    <row r="204" spans="1:12" x14ac:dyDescent="0.2">
      <c r="A204" s="1"/>
      <c r="B204" s="140"/>
      <c r="C204" s="75"/>
      <c r="D204" s="75"/>
      <c r="E204" s="75"/>
      <c r="F204" s="75"/>
      <c r="G204" s="141"/>
      <c r="H204" s="142"/>
      <c r="I204" s="143"/>
      <c r="J204" s="142"/>
      <c r="K204" s="70"/>
      <c r="L204" s="70"/>
    </row>
    <row r="205" spans="1:12" x14ac:dyDescent="0.2">
      <c r="A205" s="1"/>
      <c r="B205" s="140"/>
      <c r="C205" s="75"/>
      <c r="D205" s="75"/>
      <c r="E205" s="75"/>
      <c r="F205" s="75"/>
      <c r="G205" s="141"/>
      <c r="H205" s="142"/>
      <c r="I205" s="143"/>
      <c r="J205" s="142"/>
      <c r="K205" s="70"/>
      <c r="L205" s="70"/>
    </row>
    <row r="206" spans="1:12" x14ac:dyDescent="0.2">
      <c r="A206" s="1"/>
      <c r="B206" s="140"/>
      <c r="C206" s="75"/>
      <c r="D206" s="75"/>
      <c r="E206" s="75"/>
      <c r="F206" s="75"/>
      <c r="G206" s="141"/>
      <c r="H206" s="142"/>
      <c r="I206" s="143"/>
      <c r="J206" s="142"/>
      <c r="K206" s="70"/>
      <c r="L206" s="70"/>
    </row>
    <row r="207" spans="1:12" x14ac:dyDescent="0.2">
      <c r="A207" s="1"/>
      <c r="B207" s="140"/>
      <c r="C207" s="75"/>
      <c r="D207" s="75"/>
      <c r="E207" s="75"/>
      <c r="F207" s="75"/>
      <c r="G207" s="141"/>
      <c r="H207" s="142"/>
      <c r="I207" s="143"/>
      <c r="J207" s="142"/>
      <c r="K207" s="70"/>
      <c r="L207" s="70"/>
    </row>
    <row r="208" spans="1:12" x14ac:dyDescent="0.2">
      <c r="A208" s="1"/>
      <c r="B208" s="140"/>
      <c r="C208" s="75"/>
      <c r="D208" s="75"/>
      <c r="E208" s="75"/>
      <c r="F208" s="75"/>
      <c r="G208" s="141"/>
      <c r="H208" s="142"/>
      <c r="I208" s="143"/>
      <c r="J208" s="142"/>
      <c r="K208" s="70"/>
      <c r="L208" s="70"/>
    </row>
    <row r="209" spans="1:12" x14ac:dyDescent="0.2">
      <c r="A209" s="1"/>
      <c r="B209" s="140"/>
      <c r="C209" s="75"/>
      <c r="D209" s="75"/>
      <c r="E209" s="75"/>
      <c r="F209" s="75"/>
      <c r="G209" s="141"/>
      <c r="H209" s="142"/>
      <c r="I209" s="143"/>
      <c r="J209" s="142"/>
      <c r="K209" s="70"/>
      <c r="L209" s="70"/>
    </row>
    <row r="210" spans="1:12" x14ac:dyDescent="0.2">
      <c r="A210" s="1"/>
      <c r="B210" s="140"/>
      <c r="C210" s="75"/>
      <c r="D210" s="75"/>
      <c r="E210" s="75"/>
      <c r="F210" s="75"/>
      <c r="G210" s="141"/>
      <c r="H210" s="142"/>
      <c r="I210" s="143"/>
      <c r="J210" s="142"/>
      <c r="K210" s="70"/>
      <c r="L210" s="70"/>
    </row>
    <row r="211" spans="1:12" x14ac:dyDescent="0.2">
      <c r="A211" s="1"/>
      <c r="B211" s="140"/>
      <c r="C211" s="75"/>
      <c r="D211" s="75"/>
      <c r="E211" s="75"/>
      <c r="F211" s="75"/>
      <c r="G211" s="141"/>
      <c r="H211" s="142"/>
      <c r="I211" s="143"/>
      <c r="J211" s="142"/>
      <c r="K211" s="70"/>
      <c r="L211" s="70"/>
    </row>
    <row r="212" spans="1:12" x14ac:dyDescent="0.2">
      <c r="A212" s="1"/>
      <c r="B212" s="140"/>
      <c r="C212" s="75"/>
      <c r="D212" s="75"/>
      <c r="E212" s="75"/>
      <c r="F212" s="75"/>
      <c r="G212" s="141"/>
      <c r="H212" s="142"/>
      <c r="I212" s="143"/>
      <c r="J212" s="142"/>
      <c r="K212" s="70"/>
      <c r="L212" s="70"/>
    </row>
    <row r="213" spans="1:12" x14ac:dyDescent="0.2">
      <c r="A213" s="1"/>
      <c r="B213" s="140"/>
      <c r="C213" s="75"/>
      <c r="D213" s="75"/>
      <c r="E213" s="75"/>
      <c r="F213" s="75"/>
      <c r="G213" s="141"/>
      <c r="H213" s="142"/>
      <c r="I213" s="143"/>
      <c r="J213" s="142"/>
      <c r="K213" s="70"/>
      <c r="L213" s="70"/>
    </row>
    <row r="214" spans="1:12" x14ac:dyDescent="0.2">
      <c r="A214" s="1"/>
      <c r="B214" s="140"/>
      <c r="C214" s="75"/>
      <c r="D214" s="75"/>
      <c r="E214" s="75"/>
      <c r="F214" s="75"/>
      <c r="G214" s="141"/>
      <c r="H214" s="142"/>
      <c r="I214" s="143"/>
      <c r="J214" s="142"/>
      <c r="K214" s="70"/>
      <c r="L214" s="70"/>
    </row>
    <row r="215" spans="1:12" x14ac:dyDescent="0.2">
      <c r="A215" s="1"/>
      <c r="B215" s="140"/>
      <c r="C215" s="75"/>
      <c r="D215" s="75"/>
      <c r="E215" s="75"/>
      <c r="F215" s="75"/>
      <c r="G215" s="141"/>
      <c r="H215" s="142"/>
      <c r="I215" s="143"/>
      <c r="J215" s="142"/>
      <c r="K215" s="70"/>
      <c r="L215" s="70"/>
    </row>
    <row r="216" spans="1:12" x14ac:dyDescent="0.2">
      <c r="A216" s="1"/>
      <c r="B216" s="140"/>
      <c r="C216" s="75"/>
      <c r="D216" s="75"/>
      <c r="E216" s="75"/>
      <c r="F216" s="75"/>
      <c r="G216" s="141"/>
      <c r="H216" s="142"/>
      <c r="I216" s="143"/>
      <c r="J216" s="142"/>
      <c r="K216" s="70"/>
      <c r="L216" s="70"/>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1"/>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2"/>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0"/>
      <c r="L1080" s="72"/>
    </row>
    <row r="1081" spans="1:12" x14ac:dyDescent="0.2">
      <c r="A1081" s="1"/>
      <c r="B1081" s="140"/>
      <c r="C1081" s="75"/>
      <c r="D1081" s="75"/>
      <c r="E1081" s="75"/>
      <c r="F1081" s="75"/>
      <c r="G1081" s="141"/>
      <c r="H1081" s="142"/>
      <c r="I1081" s="143"/>
      <c r="J1081" s="142"/>
      <c r="K1081" s="70"/>
      <c r="L1081" s="72"/>
    </row>
    <row r="1082" spans="1:12" x14ac:dyDescent="0.2">
      <c r="A1082" s="1"/>
      <c r="B1082" s="140"/>
      <c r="C1082" s="75"/>
      <c r="D1082" s="75"/>
      <c r="E1082" s="75"/>
      <c r="F1082" s="75"/>
      <c r="G1082" s="141"/>
      <c r="H1082" s="142"/>
      <c r="I1082" s="143"/>
      <c r="J1082" s="142"/>
      <c r="K1082" s="70"/>
      <c r="L1082" s="72"/>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1"/>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C1095" s="145"/>
      <c r="D1095" s="145"/>
      <c r="E1095" s="145"/>
      <c r="F1095" s="145"/>
      <c r="G1095" s="146"/>
      <c r="H1095" s="147"/>
      <c r="I1095" s="148"/>
      <c r="J1095" s="147"/>
      <c r="K1095" s="73"/>
      <c r="L1095" s="74"/>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5"/>
      <c r="E1099" s="145"/>
      <c r="F1099" s="145"/>
      <c r="G1099" s="146"/>
      <c r="H1099" s="147"/>
      <c r="I1099" s="148"/>
      <c r="J1099" s="147"/>
      <c r="K1099" s="73"/>
      <c r="L1099" s="74"/>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9"/>
      <c r="E1103" s="145"/>
      <c r="F1103" s="145"/>
      <c r="G1103" s="146"/>
      <c r="H1103" s="147"/>
      <c r="I1103" s="148"/>
      <c r="J1103" s="147"/>
      <c r="K1103" s="73"/>
      <c r="L1103" s="74"/>
    </row>
    <row r="1104" spans="1:12" x14ac:dyDescent="0.2">
      <c r="K1104"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1" min="1" max="11" man="1"/>
    <brk id="1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2019-05-23T12:45:52Z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